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6C8DC6B-630F-430C-AD1F-396763468D0A}" xr6:coauthVersionLast="47" xr6:coauthVersionMax="47" xr10:uidLastSave="{00000000-0000-0000-0000-000000000000}"/>
  <bookViews>
    <workbookView xWindow="14565" yWindow="1230" windowWidth="1398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7" i="1"/>
  <c r="O22" i="1"/>
  <c r="O26" i="1"/>
  <c r="O25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<sst xmlns="http://schemas.openxmlformats.org/spreadsheetml/2006/main" count="63" uniqueCount="50">
  <si>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</si>
  <si>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</si>
  <si>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</si>
  <si>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</si>
  <si>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</si>
  <si>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</si>
  <si>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</si>
  <si>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</si>
  <si>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</si>
  <si>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</si>
  <si>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</si>
  <si>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</si>
  <si>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</si>
  <si>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</si>
  <si>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</si>
  <si>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</si>
  <si>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</si>
  <si>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</si>
  <si>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</si>
  <si>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</si>
  <si>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</si>
  <si>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</si>
  <si>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</si>
  <si>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</si>
  <si>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</si>
  <si>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</si>
  <si>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</si>
  <si>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</si>
  <si>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</si>
  <si>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</si>
  <si>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</si>
  <si>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</si>
  <si>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</si>
  <si>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</si>
  <si>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</si>
  <si>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</si>
  <si>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</si>
  <si>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</si>
  <si>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</si>
  <si>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</si>
  <si>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</si>
  <si>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</si>
  <si>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</si>
  <si>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</si>
  <si>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</si>
  <si>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V0413 Gem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</si>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</sst>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V0413 GemXX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5.2179999998770654E-2</c:v>
                </c:pt>
                <c:pt idx="2">
                  <c:v>0.11960000000544824</c:v>
                </c:pt>
                <c:pt idx="3">
                  <c:v>-4.8080000000481959E-2</c:v>
                </c:pt>
                <c:pt idx="4">
                  <c:v>-4.6259999995527323E-2</c:v>
                </c:pt>
                <c:pt idx="5">
                  <c:v>-4.7659999996540137E-2</c:v>
                </c:pt>
                <c:pt idx="6">
                  <c:v>-1.0599999950500205E-3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2.5762065199257181E-2</c:v>
                </c:pt>
                <c:pt idx="1">
                  <c:v>4.9616843649631995E-3</c:v>
                </c:pt>
                <c:pt idx="2">
                  <c:v>2.7419064713090149E-3</c:v>
                </c:pt>
                <c:pt idx="3">
                  <c:v>-7.5353141373920435E-4</c:v>
                </c:pt>
                <c:pt idx="4">
                  <c:v>-7.9756434745230018E-4</c:v>
                </c:pt>
                <c:pt idx="5">
                  <c:v>-8.5584323030786502E-4</c:v>
                </c:pt>
                <c:pt idx="6">
                  <c:v>-2.3387170274105744E-3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54155.682999999997</v>
      </c>
      <c r="D7" s="39" t="s">
        <v>47</v>
      </c>
    </row>
    <row r="8" spans="1:15" x14ac:dyDescent="0.2">
      <c r="A8" t="s">
        <v>3</v>
      </c>
      <c r="C8" s="6">
        <v>0.53283999999999998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2.5762065199257181E-2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-2.5901725713584435E-6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59936.461821282966</v>
      </c>
      <c r="E15" s="10" t="s">
        <v>30</v>
      </c>
      <c r="F15" s="25">
        <f ca="1">NOW()+15018.5+$C$5/24</f>
        <v>60171.573506944442</v>
      </c>
    </row>
    <row r="16" spans="1:15" x14ac:dyDescent="0.2">
      <c r="A16" s="12" t="s">
        <v>4</v>
      </c>
      <c r="B16" s="7"/>
      <c r="C16" s="13">
        <f ca="1">+C8+C12</f>
        <v>0.53283740982742867</v>
      </c>
      <c r="E16" s="10" t="s">
        <v>35</v>
      </c>
      <c r="F16" s="11">
        <f ca="1">ROUND(2*(F15-$C$7)/$C$8,0)/2+F14</f>
        <v>11291</v>
      </c>
    </row>
    <row r="17" spans="1:21" ht="13.5" thickBot="1" x14ac:dyDescent="0.25">
      <c r="A17" s="10" t="s">
        <v>27</v>
      </c>
      <c r="B17" s="7"/>
      <c r="C17" s="7">
        <f>COUNT(C21:C2191)</f>
        <v>7</v>
      </c>
      <c r="E17" s="10" t="s">
        <v>36</v>
      </c>
      <c r="F17" s="19">
        <f ca="1">ROUND(2*(F15-$C$15)/$C$16,0)/2+F14</f>
        <v>442</v>
      </c>
    </row>
    <row r="18" spans="1:21" ht="14.25" thickTop="1" thickBot="1" x14ac:dyDescent="0.25">
      <c r="A18" s="12" t="s">
        <v>5</v>
      </c>
      <c r="B18" s="7"/>
      <c r="C18" s="15">
        <f ca="1">+C15</f>
        <v>59936.461821282966</v>
      </c>
      <c r="D18" s="16">
        <f ca="1">+C16</f>
        <v>0.53283740982742867</v>
      </c>
      <c r="E18" s="10" t="s">
        <v>31</v>
      </c>
      <c r="F18" s="14">
        <f ca="1">+$C$15+$C$16*F17-15018.5-$C$5/24</f>
        <v>45153.871789760029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54155.682999999997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2.5762065199257181E-2</v>
      </c>
      <c r="Q21" s="1">
        <f>+C21-15018.5</f>
        <v>39137.182999999997</v>
      </c>
    </row>
    <row r="22" spans="1:21" x14ac:dyDescent="0.2">
      <c r="A22" s="41" t="s">
        <v>48</v>
      </c>
      <c r="B22" s="42" t="s">
        <v>49</v>
      </c>
      <c r="C22" s="43">
        <v>58434.7068</v>
      </c>
      <c r="D22" s="41">
        <v>3.5000000000000001E-3</v>
      </c>
      <c r="E22">
        <f t="shared" ref="E22:E27" si="0">+(C22-C$7)/C$8</f>
        <v>8030.5979280834827</v>
      </c>
      <c r="F22">
        <f t="shared" ref="F22:F27" si="1">ROUND(2*E22,0)/2</f>
        <v>8030.5</v>
      </c>
      <c r="G22">
        <f t="shared" ref="G22:G27" si="2">+C22-(C$7+F22*C$8)</f>
        <v>5.2179999998770654E-2</v>
      </c>
      <c r="K22">
        <f t="shared" ref="K22:K27" si="3">+G22</f>
        <v>5.2179999998770654E-2</v>
      </c>
      <c r="O22">
        <f t="shared" ref="O22:O27" ca="1" si="4">+C$11+C$12*$F22</f>
        <v>4.9616843649631995E-3</v>
      </c>
      <c r="Q22" s="1">
        <f t="shared" ref="Q22:Q27" si="5">+C22-15018.5</f>
        <v>43416.2068</v>
      </c>
    </row>
    <row r="23" spans="1:21" x14ac:dyDescent="0.2">
      <c r="A23" s="41" t="s">
        <v>48</v>
      </c>
      <c r="B23" s="42" t="s">
        <v>49</v>
      </c>
      <c r="C23" s="43">
        <v>58891.418100000003</v>
      </c>
      <c r="D23" s="41">
        <v>3.5000000000000001E-3</v>
      </c>
      <c r="E23">
        <f t="shared" si="0"/>
        <v>8887.7244576233115</v>
      </c>
      <c r="F23">
        <f t="shared" si="1"/>
        <v>8887.5</v>
      </c>
      <c r="G23">
        <f t="shared" si="2"/>
        <v>0.11960000000544824</v>
      </c>
      <c r="K23">
        <f t="shared" si="3"/>
        <v>0.11960000000544824</v>
      </c>
      <c r="O23">
        <f t="shared" ca="1" si="4"/>
        <v>2.7419064713090149E-3</v>
      </c>
      <c r="Q23" s="1">
        <f t="shared" si="5"/>
        <v>43872.918100000003</v>
      </c>
    </row>
    <row r="24" spans="1:21" x14ac:dyDescent="0.2">
      <c r="A24" s="41" t="s">
        <v>48</v>
      </c>
      <c r="B24" s="42" t="s">
        <v>49</v>
      </c>
      <c r="C24" s="43">
        <v>59610.317999999999</v>
      </c>
      <c r="D24" s="41">
        <v>3.5000000000000001E-3</v>
      </c>
      <c r="E24">
        <f t="shared" si="0"/>
        <v>10236.909766534049</v>
      </c>
      <c r="F24">
        <f t="shared" si="1"/>
        <v>10237</v>
      </c>
      <c r="G24">
        <f t="shared" si="2"/>
        <v>-4.8080000000481959E-2</v>
      </c>
      <c r="K24">
        <f t="shared" si="3"/>
        <v>-4.8080000000481959E-2</v>
      </c>
      <c r="O24">
        <f t="shared" ca="1" si="4"/>
        <v>-7.5353141373920435E-4</v>
      </c>
      <c r="Q24" s="1">
        <f t="shared" si="5"/>
        <v>44591.817999999999</v>
      </c>
    </row>
    <row r="25" spans="1:21" x14ac:dyDescent="0.2">
      <c r="A25" s="41" t="s">
        <v>48</v>
      </c>
      <c r="B25" s="42" t="s">
        <v>49</v>
      </c>
      <c r="C25" s="43">
        <v>59619.378100000002</v>
      </c>
      <c r="D25" s="41">
        <v>3.5000000000000001E-3</v>
      </c>
      <c r="E25">
        <f t="shared" si="0"/>
        <v>10253.913182193537</v>
      </c>
      <c r="F25">
        <f t="shared" si="1"/>
        <v>10254</v>
      </c>
      <c r="G25">
        <f t="shared" si="2"/>
        <v>-4.6259999995527323E-2</v>
      </c>
      <c r="K25">
        <f t="shared" si="3"/>
        <v>-4.6259999995527323E-2</v>
      </c>
      <c r="O25">
        <f t="shared" ca="1" si="4"/>
        <v>-7.9756434745230018E-4</v>
      </c>
      <c r="Q25" s="1">
        <f t="shared" si="5"/>
        <v>44600.878100000002</v>
      </c>
    </row>
    <row r="26" spans="1:21" x14ac:dyDescent="0.2">
      <c r="A26" s="41" t="s">
        <v>48</v>
      </c>
      <c r="B26" s="42" t="s">
        <v>49</v>
      </c>
      <c r="C26" s="43">
        <v>59631.365599999997</v>
      </c>
      <c r="D26" s="41">
        <v>3.5000000000000001E-3</v>
      </c>
      <c r="E26">
        <f t="shared" si="0"/>
        <v>10276.410554763157</v>
      </c>
      <c r="F26">
        <f t="shared" si="1"/>
        <v>10276.5</v>
      </c>
      <c r="G26">
        <f t="shared" si="2"/>
        <v>-4.7659999996540137E-2</v>
      </c>
      <c r="K26">
        <f t="shared" si="3"/>
        <v>-4.7659999996540137E-2</v>
      </c>
      <c r="O26">
        <f t="shared" ca="1" si="4"/>
        <v>-8.5584323030786502E-4</v>
      </c>
      <c r="Q26" s="1">
        <f t="shared" si="5"/>
        <v>44612.865599999997</v>
      </c>
    </row>
    <row r="27" spans="1:21" x14ac:dyDescent="0.2">
      <c r="A27" s="41" t="s">
        <v>48</v>
      </c>
      <c r="B27" s="42" t="s">
        <v>49</v>
      </c>
      <c r="C27" s="43">
        <v>59936.463100000001</v>
      </c>
      <c r="D27" s="41">
        <v>3.5000000000000001E-3</v>
      </c>
      <c r="E27">
        <f t="shared" si="0"/>
        <v>10848.998010659867</v>
      </c>
      <c r="F27">
        <f t="shared" si="1"/>
        <v>10849</v>
      </c>
      <c r="G27">
        <f t="shared" si="2"/>
        <v>-1.0599999950500205E-3</v>
      </c>
      <c r="K27">
        <f t="shared" si="3"/>
        <v>-1.0599999950500205E-3</v>
      </c>
      <c r="O27">
        <f t="shared" ca="1" si="4"/>
        <v>-2.3387170274105744E-3</v>
      </c>
      <c r="Q27" s="1">
        <f t="shared" si="5"/>
        <v>44917.963100000001</v>
      </c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2023-08-15T01:45:51Z</dcterms:modified>
</cp:coreProperties>
</file>