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AD67847-29C5-4FA5-9E43-923F4A001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9" i="1"/>
  <c r="F29" i="1" s="1"/>
  <c r="G29" i="1" s="1"/>
  <c r="K29" i="1" s="1"/>
  <c r="Q29" i="1"/>
  <c r="E32" i="1"/>
  <c r="F32" i="1" s="1"/>
  <c r="G32" i="1" s="1"/>
  <c r="K32" i="1" s="1"/>
  <c r="Q32" i="1"/>
  <c r="E31" i="1"/>
  <c r="F31" i="1" s="1"/>
  <c r="G31" i="1" s="1"/>
  <c r="K31" i="1" s="1"/>
  <c r="Q31" i="1"/>
  <c r="E27" i="1"/>
  <c r="F27" i="1" s="1"/>
  <c r="G27" i="1" s="1"/>
  <c r="K27" i="1" s="1"/>
  <c r="E28" i="1"/>
  <c r="F28" i="1"/>
  <c r="G28" i="1" s="1"/>
  <c r="I28" i="1" s="1"/>
  <c r="E22" i="1"/>
  <c r="F22" i="1" s="1"/>
  <c r="G22" i="1" s="1"/>
  <c r="K22" i="1" s="1"/>
  <c r="E23" i="1"/>
  <c r="F23" i="1" s="1"/>
  <c r="G23" i="1" s="1"/>
  <c r="J23" i="1" s="1"/>
  <c r="E24" i="1"/>
  <c r="F24" i="1" s="1"/>
  <c r="G24" i="1" s="1"/>
  <c r="K24" i="1" s="1"/>
  <c r="E25" i="1"/>
  <c r="F25" i="1"/>
  <c r="G25" i="1" s="1"/>
  <c r="J25" i="1" s="1"/>
  <c r="E26" i="1"/>
  <c r="F26" i="1" s="1"/>
  <c r="G26" i="1" s="1"/>
  <c r="J26" i="1" s="1"/>
  <c r="Q27" i="1"/>
  <c r="Q28" i="1"/>
  <c r="D9" i="1"/>
  <c r="C9" i="1"/>
  <c r="Q25" i="1"/>
  <c r="Q26" i="1"/>
  <c r="C21" i="1"/>
  <c r="C17" i="1"/>
  <c r="E21" i="1"/>
  <c r="F21" i="1" s="1"/>
  <c r="G21" i="1" s="1"/>
  <c r="I21" i="1" s="1"/>
  <c r="Q22" i="1"/>
  <c r="Q23" i="1"/>
  <c r="Q24" i="1"/>
  <c r="A21" i="1"/>
  <c r="F16" i="1"/>
  <c r="Q21" i="1"/>
  <c r="C12" i="1"/>
  <c r="C11" i="1"/>
  <c r="O30" i="1" l="1"/>
  <c r="O32" i="1"/>
  <c r="O29" i="1"/>
  <c r="C16" i="1"/>
  <c r="D18" i="1" s="1"/>
  <c r="O25" i="1"/>
  <c r="O23" i="1"/>
  <c r="O21" i="1"/>
  <c r="O31" i="1"/>
  <c r="O27" i="1"/>
  <c r="O22" i="1"/>
  <c r="O26" i="1"/>
  <c r="C15" i="1"/>
  <c r="F18" i="1" s="1"/>
  <c r="O28" i="1"/>
  <c r="O24" i="1"/>
  <c r="F17" i="1"/>
  <c r="C18" i="1" l="1"/>
  <c r="F19" i="1"/>
</calcChain>
</file>

<file path=xl/sharedStrings.xml><?xml version="1.0" encoding="utf-8"?>
<sst xmlns="http://schemas.openxmlformats.org/spreadsheetml/2006/main" count="72" uniqueCount="62">
  <si>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</si>
  <si>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</si>
  <si>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</si>
  <si>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</si>
  <si>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</si>
  <si>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</si>
  <si>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</si>
  <si>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</si>
  <si>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</si>
  <si>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</si>
  <si>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</si>
  <si>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</si>
  <si>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</si>
  <si>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</si>
  <si>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</si>
  <si>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</si>
  <si>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</si>
  <si>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</si>
  <si>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</si>
  <si>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</si>
  <si>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</si>
  <si>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</si>
  <si>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</si>
  <si>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</si>
  <si>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</si>
  <si>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</si>
  <si>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</si>
  <si>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</si>
  <si>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</si>
  <si>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</si>
  <si>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</si>
  <si>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</si>
  <si>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</si>
  <si>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</si>
  <si>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</si>
  <si>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</si>
  <si>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</si>
  <si>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</si>
  <si>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</si>
  <si>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G1337-1137</t>
  </si>
  <si>
    <t>IBVS 5992</t>
  </si>
  <si>
    <t>II</t>
  </si>
  <si>
    <t>IBVS 6010</t>
  </si>
  <si>
    <t>I</t>
  </si>
  <si>
    <t>IBVS 6011</t>
  </si>
  <si>
    <t>EC</t>
  </si>
  <si>
    <t>Gem</t>
  </si>
  <si>
    <t>VSX</t>
  </si>
  <si>
    <t>IBVS 6149</t>
  </si>
  <si>
    <t>IBVS 6152</t>
  </si>
  <si>
    <t>IBVS 6196</t>
  </si>
  <si>
    <t>OEJV 0181</t>
  </si>
  <si>
    <t>pg</t>
  </si>
  <si>
    <t>vis</t>
  </si>
  <si>
    <t>PE</t>
  </si>
  <si>
    <t>CCD</t>
  </si>
  <si>
    <t>V0486 Gem / GSC 1337-1137</t>
  </si>
  <si>
    <t>RHN 2021</t>
  </si>
  <si>
    <t>VSB, 91</t>
  </si>
  <si>
    <t>JBAV, 63</t>
  </si>
  <si>
    <t>V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</si>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</sst>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4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4" fillId="25" borderId="0" xfId="28" applyNumberFormat="1" applyFont="1" applyFill="1" applyBorder="1" applyAlignment="1">
      <alignment horizontal="left" vertical="center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42" applyFont="1" applyAlignment="1">
      <alignment vertical="center" wrapText="1"/>
    </xf>
    <xf numFmtId="0" fontId="15" fillId="0" borderId="0" xfId="42" applyFont="1" applyAlignment="1">
      <alignment horizontal="center" vertical="center" wrapText="1"/>
    </xf>
    <xf numFmtId="0" fontId="15" fillId="0" borderId="0" xfId="42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9" fillId="0" borderId="0" xfId="42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11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5" fontId="33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V0486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C-46A4-8CFC-2A24C17238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7">
                  <c:v>6.7723500200372655E-2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0C-46A4-8CFC-2A24C17238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2.0225000203936361E-2</c:v>
                </c:pt>
                <c:pt idx="4">
                  <c:v>4.4722500206262339E-2</c:v>
                </c:pt>
                <c:pt idx="5">
                  <c:v>5.3017000202089548E-2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0C-46A4-8CFC-2A24C17238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1.9919000202207826E-2</c:v>
                </c:pt>
                <c:pt idx="3">
                  <c:v>2.6609500200720504E-2</c:v>
                </c:pt>
                <c:pt idx="6">
                  <c:v>6.0886500206834171E-2</c:v>
                </c:pt>
                <c:pt idx="8">
                  <c:v>0.34858900013932725</c:v>
                </c:pt>
                <c:pt idx="9">
                  <c:v>0.28967800020473078</c:v>
                </c:pt>
                <c:pt idx="10">
                  <c:v>0.12174200020672288</c:v>
                </c:pt>
                <c:pt idx="11">
                  <c:v>0.12195750020327978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0C-46A4-8CFC-2A24C17238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0C-46A4-8CFC-2A24C17238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0C-46A4-8CFC-2A24C17238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4.5999999999999999E-3</c:v>
                  </c:pt>
                  <c:pt idx="6">
                    <c:v>3.0000000000000001E-3</c:v>
                  </c:pt>
                  <c:pt idx="7">
                    <c:v>7.0000000000000001E-3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0C-46A4-8CFC-2A24C17238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-0.15773332667686676</c:v>
                </c:pt>
                <c:pt idx="1">
                  <c:v>-4.4494217823778937E-4</c:v>
                </c:pt>
                <c:pt idx="2">
                  <c:v>9.0947860998194519E-4</c:v>
                </c:pt>
                <c:pt idx="3">
                  <c:v>1.4967864754373839E-2</c:v>
                </c:pt>
                <c:pt idx="4">
                  <c:v>5.8033429446471746E-2</c:v>
                </c:pt>
                <c:pt idx="5">
                  <c:v>7.6857370216081217E-2</c:v>
                </c:pt>
                <c:pt idx="6">
                  <c:v>9.5054264324477861E-2</c:v>
                </c:pt>
                <c:pt idx="7">
                  <c:v>0.11594745907608969</c:v>
                </c:pt>
                <c:pt idx="8">
                  <c:v>0.19092969882392122</c:v>
                </c:pt>
                <c:pt idx="9">
                  <c:v>0.2060039005594779</c:v>
                </c:pt>
                <c:pt idx="10">
                  <c:v>0.20791012240956494</c:v>
                </c:pt>
                <c:pt idx="11">
                  <c:v>0.20890085613428125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0C-46A4-8CFC-2A24C17238A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6271</c:v>
                </c:pt>
                <c:pt idx="2">
                  <c:v>6325</c:v>
                </c:pt>
                <c:pt idx="3">
                  <c:v>6885.5</c:v>
                </c:pt>
                <c:pt idx="4">
                  <c:v>8602.5</c:v>
                </c:pt>
                <c:pt idx="5">
                  <c:v>9353</c:v>
                </c:pt>
                <c:pt idx="6">
                  <c:v>10078.5</c:v>
                </c:pt>
                <c:pt idx="7">
                  <c:v>10911.5</c:v>
                </c:pt>
                <c:pt idx="8">
                  <c:v>13901</c:v>
                </c:pt>
                <c:pt idx="9">
                  <c:v>14502</c:v>
                </c:pt>
                <c:pt idx="10">
                  <c:v>14578</c:v>
                </c:pt>
                <c:pt idx="11">
                  <c:v>14617.5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0C-46A4-8CFC-2A24C1723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29728"/>
        <c:axId val="1"/>
      </c:scatterChart>
      <c:valAx>
        <c:axId val="69012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2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072626-E2FF-0AED-1DBB-1ECB0E582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56</v>
      </c>
    </row>
    <row r="2" spans="1:6" s="10" customFormat="1" ht="12.95" customHeight="1" x14ac:dyDescent="0.2">
      <c r="A2" s="10" t="s">
        <v>23</v>
      </c>
      <c r="B2" s="10" t="s">
        <v>45</v>
      </c>
      <c r="C2" s="11" t="s">
        <v>38</v>
      </c>
      <c r="D2" s="12" t="s">
        <v>46</v>
      </c>
      <c r="E2" s="3" t="s">
        <v>39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18">
        <v>52621.779999999795</v>
      </c>
      <c r="D7" s="19" t="s">
        <v>47</v>
      </c>
    </row>
    <row r="8" spans="1:6" s="10" customFormat="1" ht="12.95" customHeight="1" x14ac:dyDescent="0.2">
      <c r="A8" s="10" t="s">
        <v>3</v>
      </c>
      <c r="C8" s="18">
        <v>0.47551100000000002</v>
      </c>
      <c r="D8" s="19" t="s">
        <v>47</v>
      </c>
    </row>
    <row r="9" spans="1:6" s="10" customFormat="1" ht="12.95" customHeight="1" x14ac:dyDescent="0.2">
      <c r="A9" s="20" t="s">
        <v>32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INTERCEPT(INDIRECT($D$9):G992,INDIRECT($C$9):F992)</f>
        <v>-0.15773332667686676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SLOPE(INDIRECT($D$9):G992,INDIRECT($C$9):F992)</f>
        <v>2.508186644851363E-5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(C7+C11)+(C8+C12)*INT(MAX(F21:F3533))</f>
        <v>59572.533175314995</v>
      </c>
      <c r="E15" s="27" t="s">
        <v>34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0.47553608186644852</v>
      </c>
      <c r="E16" s="27" t="s">
        <v>30</v>
      </c>
      <c r="F16" s="29">
        <f ca="1">NOW()+15018.5+$C$5/24</f>
        <v>60312.814438888883</v>
      </c>
    </row>
    <row r="17" spans="1:21" s="10" customFormat="1" ht="12.95" customHeight="1" thickBot="1" x14ac:dyDescent="0.25">
      <c r="A17" s="27" t="s">
        <v>27</v>
      </c>
      <c r="C17" s="10">
        <f>COUNT(C21:C2191)</f>
        <v>12</v>
      </c>
      <c r="E17" s="27" t="s">
        <v>35</v>
      </c>
      <c r="F17" s="29">
        <f ca="1">ROUND(2*(F16-$C$7)/$C$8,0)/2+F15</f>
        <v>16175.5</v>
      </c>
    </row>
    <row r="18" spans="1:21" s="10" customFormat="1" ht="12.95" customHeight="1" thickTop="1" thickBot="1" x14ac:dyDescent="0.25">
      <c r="A18" s="13" t="s">
        <v>5</v>
      </c>
      <c r="C18" s="30">
        <f ca="1">+C15</f>
        <v>59572.533175314995</v>
      </c>
      <c r="D18" s="31">
        <f ca="1">+C16</f>
        <v>0.47553608186644852</v>
      </c>
      <c r="E18" s="27" t="s">
        <v>36</v>
      </c>
      <c r="F18" s="23">
        <f ca="1">ROUND(2*(F16-$C$15)/$C$16,0)/2+F15</f>
        <v>1557.5</v>
      </c>
    </row>
    <row r="19" spans="1:21" s="10" customFormat="1" ht="12.95" customHeight="1" thickTop="1" x14ac:dyDescent="0.2">
      <c r="E19" s="27" t="s">
        <v>31</v>
      </c>
      <c r="F19" s="32">
        <f ca="1">+$C$15+$C$16*F18-15018.5-$C$5/24</f>
        <v>45295.076456155322</v>
      </c>
    </row>
    <row r="20" spans="1:21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52</v>
      </c>
      <c r="I20" s="33" t="s">
        <v>53</v>
      </c>
      <c r="J20" s="33" t="s">
        <v>54</v>
      </c>
      <c r="K20" s="33" t="s">
        <v>55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10" customFormat="1" ht="12.95" customHeight="1" x14ac:dyDescent="0.2">
      <c r="A21" s="10" t="str">
        <f>D7</f>
        <v>VSX</v>
      </c>
      <c r="C21" s="18">
        <f>C$7</f>
        <v>52621.779999999795</v>
      </c>
      <c r="D21" s="18" t="s">
        <v>13</v>
      </c>
      <c r="E21" s="10">
        <f t="shared" ref="E21:E32" si="0">+(C21-C$7)/C$8</f>
        <v>0</v>
      </c>
      <c r="F21" s="10">
        <f t="shared" ref="F21:F28" si="1">ROUND(2*E21,0)/2</f>
        <v>0</v>
      </c>
      <c r="G21" s="10">
        <f t="shared" ref="G21:G32" si="2">+C21-(C$7+F21*C$8)</f>
        <v>0</v>
      </c>
      <c r="I21" s="10">
        <f>+G21</f>
        <v>0</v>
      </c>
      <c r="O21" s="10">
        <f t="shared" ref="O21:O32" ca="1" si="3">+C$11+C$12*$F21</f>
        <v>-0.15773332667686676</v>
      </c>
      <c r="Q21" s="36">
        <f t="shared" ref="Q21:Q32" si="4">+C21-15018.5</f>
        <v>37603.279999999795</v>
      </c>
    </row>
    <row r="22" spans="1:21" s="10" customFormat="1" ht="12.95" customHeight="1" x14ac:dyDescent="0.2">
      <c r="A22" s="4" t="s">
        <v>40</v>
      </c>
      <c r="B22" s="5" t="s">
        <v>41</v>
      </c>
      <c r="C22" s="4">
        <v>55603.729399999997</v>
      </c>
      <c r="D22" s="4">
        <v>5.0000000000000001E-4</v>
      </c>
      <c r="E22" s="10">
        <f t="shared" si="0"/>
        <v>6271.041889672797</v>
      </c>
      <c r="F22" s="10">
        <f t="shared" si="1"/>
        <v>6271</v>
      </c>
      <c r="G22" s="10">
        <f t="shared" si="2"/>
        <v>1.9919000202207826E-2</v>
      </c>
      <c r="K22" s="10">
        <f>+G22</f>
        <v>1.9919000202207826E-2</v>
      </c>
      <c r="O22" s="10">
        <f t="shared" ca="1" si="3"/>
        <v>-4.4494217823778937E-4</v>
      </c>
      <c r="Q22" s="36">
        <f t="shared" si="4"/>
        <v>40585.229399999997</v>
      </c>
    </row>
    <row r="23" spans="1:21" s="10" customFormat="1" ht="12.95" customHeight="1" x14ac:dyDescent="0.2">
      <c r="A23" s="4" t="s">
        <v>42</v>
      </c>
      <c r="B23" s="5" t="s">
        <v>43</v>
      </c>
      <c r="C23" s="4">
        <v>55629.407299999999</v>
      </c>
      <c r="D23" s="4">
        <v>2.9999999999999997E-4</v>
      </c>
      <c r="E23" s="10">
        <f t="shared" si="0"/>
        <v>6325.0425331910383</v>
      </c>
      <c r="F23" s="10">
        <f t="shared" si="1"/>
        <v>6325</v>
      </c>
      <c r="G23" s="10">
        <f t="shared" si="2"/>
        <v>2.0225000203936361E-2</v>
      </c>
      <c r="J23" s="10">
        <f>+G23</f>
        <v>2.0225000203936361E-2</v>
      </c>
      <c r="O23" s="10">
        <f t="shared" ca="1" si="3"/>
        <v>9.0947860998194519E-4</v>
      </c>
      <c r="Q23" s="36">
        <f t="shared" si="4"/>
        <v>40610.907299999999</v>
      </c>
    </row>
    <row r="24" spans="1:21" s="10" customFormat="1" ht="12.95" customHeight="1" x14ac:dyDescent="0.2">
      <c r="A24" s="4" t="s">
        <v>44</v>
      </c>
      <c r="B24" s="5" t="s">
        <v>43</v>
      </c>
      <c r="C24" s="4">
        <v>55895.937599999997</v>
      </c>
      <c r="D24" s="4">
        <v>4.0000000000000002E-4</v>
      </c>
      <c r="E24" s="10">
        <f t="shared" si="0"/>
        <v>6885.5559597994625</v>
      </c>
      <c r="F24" s="10">
        <f t="shared" si="1"/>
        <v>6885.5</v>
      </c>
      <c r="G24" s="10">
        <f t="shared" si="2"/>
        <v>2.6609500200720504E-2</v>
      </c>
      <c r="K24" s="10">
        <f>+G24</f>
        <v>2.6609500200720504E-2</v>
      </c>
      <c r="O24" s="10">
        <f t="shared" ca="1" si="3"/>
        <v>1.4967864754373839E-2</v>
      </c>
      <c r="Q24" s="36">
        <f t="shared" si="4"/>
        <v>40877.437599999997</v>
      </c>
    </row>
    <row r="25" spans="1:21" s="10" customFormat="1" ht="12.95" customHeight="1" x14ac:dyDescent="0.2">
      <c r="A25" s="37" t="s">
        <v>48</v>
      </c>
      <c r="B25" s="38" t="s">
        <v>43</v>
      </c>
      <c r="C25" s="37">
        <v>56712.408100000001</v>
      </c>
      <c r="D25" s="37">
        <v>4.0000000000000002E-4</v>
      </c>
      <c r="E25" s="10">
        <f t="shared" si="0"/>
        <v>8602.5940514524482</v>
      </c>
      <c r="F25" s="10">
        <f t="shared" si="1"/>
        <v>8602.5</v>
      </c>
      <c r="G25" s="10">
        <f t="shared" si="2"/>
        <v>4.4722500206262339E-2</v>
      </c>
      <c r="J25" s="10">
        <f>+G25</f>
        <v>4.4722500206262339E-2</v>
      </c>
      <c r="O25" s="10">
        <f t="shared" ca="1" si="3"/>
        <v>5.8033429446471746E-2</v>
      </c>
      <c r="Q25" s="36">
        <f t="shared" si="4"/>
        <v>41693.908100000001</v>
      </c>
    </row>
    <row r="26" spans="1:21" s="10" customFormat="1" ht="12.95" customHeight="1" x14ac:dyDescent="0.2">
      <c r="A26" s="37" t="s">
        <v>49</v>
      </c>
      <c r="B26" s="39"/>
      <c r="C26" s="37">
        <v>57069.287400000001</v>
      </c>
      <c r="D26" s="37">
        <v>4.5999999999999999E-3</v>
      </c>
      <c r="E26" s="10">
        <f t="shared" si="0"/>
        <v>9353.1114947923506</v>
      </c>
      <c r="F26" s="10">
        <f t="shared" si="1"/>
        <v>9353</v>
      </c>
      <c r="G26" s="10">
        <f t="shared" si="2"/>
        <v>5.3017000202089548E-2</v>
      </c>
      <c r="J26" s="10">
        <f>+G26</f>
        <v>5.3017000202089548E-2</v>
      </c>
      <c r="O26" s="10">
        <f t="shared" ca="1" si="3"/>
        <v>7.6857370216081217E-2</v>
      </c>
      <c r="Q26" s="36">
        <f t="shared" si="4"/>
        <v>42050.787400000001</v>
      </c>
    </row>
    <row r="27" spans="1:21" s="10" customFormat="1" ht="12.95" customHeight="1" x14ac:dyDescent="0.2">
      <c r="A27" s="40" t="s">
        <v>50</v>
      </c>
      <c r="B27" s="41" t="s">
        <v>43</v>
      </c>
      <c r="C27" s="42">
        <v>57414.2785</v>
      </c>
      <c r="D27" s="42">
        <v>3.0000000000000001E-3</v>
      </c>
      <c r="E27" s="10">
        <f t="shared" si="0"/>
        <v>10078.628044356923</v>
      </c>
      <c r="F27" s="10">
        <f t="shared" si="1"/>
        <v>10078.5</v>
      </c>
      <c r="G27" s="10">
        <f t="shared" si="2"/>
        <v>6.0886500206834171E-2</v>
      </c>
      <c r="K27" s="10">
        <f>+G27</f>
        <v>6.0886500206834171E-2</v>
      </c>
      <c r="O27" s="10">
        <f t="shared" ca="1" si="3"/>
        <v>9.5054264324477861E-2</v>
      </c>
      <c r="Q27" s="36">
        <f t="shared" si="4"/>
        <v>42395.7785</v>
      </c>
    </row>
    <row r="28" spans="1:21" s="10" customFormat="1" ht="12.95" customHeight="1" x14ac:dyDescent="0.2">
      <c r="A28" s="43" t="s">
        <v>51</v>
      </c>
      <c r="B28" s="44" t="s">
        <v>43</v>
      </c>
      <c r="C28" s="45">
        <v>57810.385999999999</v>
      </c>
      <c r="D28" s="46">
        <v>7.0000000000000001E-3</v>
      </c>
      <c r="E28" s="10">
        <f t="shared" si="0"/>
        <v>10911.642422573197</v>
      </c>
      <c r="F28" s="10">
        <f t="shared" si="1"/>
        <v>10911.5</v>
      </c>
      <c r="G28" s="10">
        <f t="shared" si="2"/>
        <v>6.7723500200372655E-2</v>
      </c>
      <c r="I28" s="10">
        <f>+G28</f>
        <v>6.7723500200372655E-2</v>
      </c>
      <c r="O28" s="10">
        <f t="shared" ca="1" si="3"/>
        <v>0.11594745907608969</v>
      </c>
      <c r="Q28" s="36">
        <f t="shared" si="4"/>
        <v>42791.885999999999</v>
      </c>
    </row>
    <row r="29" spans="1:21" s="10" customFormat="1" ht="12.95" customHeight="1" x14ac:dyDescent="0.2">
      <c r="A29" s="6" t="s">
        <v>58</v>
      </c>
      <c r="B29" s="7" t="s">
        <v>43</v>
      </c>
      <c r="C29" s="50">
        <v>59232.206999999937</v>
      </c>
      <c r="D29" s="51" t="s">
        <v>60</v>
      </c>
      <c r="E29" s="10">
        <f t="shared" si="0"/>
        <v>13901.733082936338</v>
      </c>
      <c r="F29" s="10">
        <f>ROUND(2*E29,0)/2-0.5</f>
        <v>13901</v>
      </c>
      <c r="G29" s="10">
        <f t="shared" si="2"/>
        <v>0.34858900013932725</v>
      </c>
      <c r="K29" s="10">
        <f>+G29</f>
        <v>0.34858900013932725</v>
      </c>
      <c r="O29" s="10">
        <f t="shared" ca="1" si="3"/>
        <v>0.19092969882392122</v>
      </c>
      <c r="Q29" s="36">
        <f t="shared" si="4"/>
        <v>44213.706999999937</v>
      </c>
    </row>
    <row r="30" spans="1:21" s="10" customFormat="1" ht="12.95" customHeight="1" x14ac:dyDescent="0.2">
      <c r="A30" s="9" t="s">
        <v>61</v>
      </c>
      <c r="B30" s="47" t="s">
        <v>43</v>
      </c>
      <c r="C30" s="48">
        <v>59517.930200000003</v>
      </c>
      <c r="D30" s="49">
        <v>2.0000000000000001E-4</v>
      </c>
      <c r="E30" s="10">
        <f t="shared" si="0"/>
        <v>14502.60919305801</v>
      </c>
      <c r="F30" s="10">
        <f>ROUND(2*E30,0)/2-0.5</f>
        <v>14502</v>
      </c>
      <c r="G30" s="10">
        <f t="shared" si="2"/>
        <v>0.28967800020473078</v>
      </c>
      <c r="K30" s="10">
        <f>+G30</f>
        <v>0.28967800020473078</v>
      </c>
      <c r="O30" s="10">
        <f t="shared" ca="1" si="3"/>
        <v>0.2060039005594779</v>
      </c>
      <c r="Q30" s="36">
        <f t="shared" si="4"/>
        <v>44499.430200000003</v>
      </c>
    </row>
    <row r="31" spans="1:21" s="10" customFormat="1" ht="12.95" customHeight="1" x14ac:dyDescent="0.2">
      <c r="A31" s="13" t="s">
        <v>57</v>
      </c>
      <c r="C31" s="8">
        <v>59553.901100000003</v>
      </c>
      <c r="D31" s="18">
        <v>2.9999999999999997E-4</v>
      </c>
      <c r="E31" s="10">
        <f t="shared" si="0"/>
        <v>14578.256023520396</v>
      </c>
      <c r="F31" s="10">
        <f>ROUND(2*E31,0)/2-0.5</f>
        <v>14578</v>
      </c>
      <c r="G31" s="10">
        <f t="shared" si="2"/>
        <v>0.12174200020672288</v>
      </c>
      <c r="K31" s="10">
        <f>+G31</f>
        <v>0.12174200020672288</v>
      </c>
      <c r="O31" s="10">
        <f t="shared" ca="1" si="3"/>
        <v>0.20791012240956494</v>
      </c>
      <c r="Q31" s="36">
        <f t="shared" si="4"/>
        <v>44535.401100000003</v>
      </c>
    </row>
    <row r="32" spans="1:21" s="10" customFormat="1" ht="12.95" customHeight="1" x14ac:dyDescent="0.2">
      <c r="A32" s="6" t="s">
        <v>59</v>
      </c>
      <c r="B32" s="7" t="s">
        <v>41</v>
      </c>
      <c r="C32" s="52">
        <v>59572.684000000001</v>
      </c>
      <c r="D32" s="51">
        <v>3.0000000000000001E-3</v>
      </c>
      <c r="E32" s="10">
        <f t="shared" si="0"/>
        <v>14617.756476717059</v>
      </c>
      <c r="F32" s="10">
        <f>ROUND(2*E32,0)/2-0.5</f>
        <v>14617.5</v>
      </c>
      <c r="G32" s="10">
        <f t="shared" si="2"/>
        <v>0.12195750020327978</v>
      </c>
      <c r="K32" s="10">
        <f>+G32</f>
        <v>0.12195750020327978</v>
      </c>
      <c r="O32" s="10">
        <f t="shared" ca="1" si="3"/>
        <v>0.20890085613428125</v>
      </c>
      <c r="Q32" s="36">
        <f t="shared" si="4"/>
        <v>44554.184000000001</v>
      </c>
    </row>
    <row r="33" spans="3:17" s="10" customFormat="1" ht="12.95" customHeight="1" x14ac:dyDescent="0.2">
      <c r="C33" s="18"/>
      <c r="D33" s="18"/>
      <c r="Q33" s="36"/>
    </row>
    <row r="34" spans="3:17" s="10" customFormat="1" ht="12.95" customHeight="1" x14ac:dyDescent="0.2">
      <c r="C34" s="18"/>
      <c r="D34" s="18"/>
    </row>
    <row r="35" spans="3:17" s="10" customFormat="1" ht="12.95" customHeight="1" x14ac:dyDescent="0.2">
      <c r="C35" s="18"/>
      <c r="D35" s="18"/>
    </row>
    <row r="36" spans="3:17" s="10" customFormat="1" ht="12.95" customHeight="1" x14ac:dyDescent="0.2">
      <c r="C36" s="18"/>
      <c r="D36" s="18"/>
    </row>
    <row r="37" spans="3:17" s="10" customFormat="1" ht="12.95" customHeight="1" x14ac:dyDescent="0.2">
      <c r="C37" s="18"/>
      <c r="D37" s="18"/>
    </row>
    <row r="38" spans="3:17" s="10" customFormat="1" ht="12.95" customHeight="1" x14ac:dyDescent="0.2">
      <c r="C38" s="18"/>
      <c r="D38" s="18"/>
    </row>
    <row r="39" spans="3:17" s="10" customFormat="1" ht="12.95" customHeight="1" x14ac:dyDescent="0.2">
      <c r="C39" s="18"/>
      <c r="D39" s="18"/>
    </row>
    <row r="40" spans="3:17" s="10" customFormat="1" ht="12.95" customHeight="1" x14ac:dyDescent="0.2">
      <c r="C40" s="18"/>
      <c r="D40" s="18"/>
    </row>
    <row r="41" spans="3:17" s="10" customFormat="1" ht="12.95" customHeight="1" x14ac:dyDescent="0.2">
      <c r="C41" s="18"/>
      <c r="D41" s="18"/>
    </row>
    <row r="42" spans="3:17" s="10" customFormat="1" ht="12.95" customHeight="1" x14ac:dyDescent="0.2">
      <c r="C42" s="18"/>
      <c r="D42" s="18"/>
    </row>
    <row r="43" spans="3:17" s="10" customFormat="1" ht="12.95" customHeight="1" x14ac:dyDescent="0.2">
      <c r="C43" s="18"/>
      <c r="D43" s="18"/>
    </row>
    <row r="44" spans="3:17" s="10" customFormat="1" ht="12.95" customHeight="1" x14ac:dyDescent="0.2">
      <c r="C44" s="18"/>
      <c r="D44" s="18"/>
    </row>
    <row r="45" spans="3:17" s="10" customFormat="1" ht="12.95" customHeight="1" x14ac:dyDescent="0.2">
      <c r="C45" s="18"/>
      <c r="D45" s="18"/>
    </row>
    <row r="46" spans="3:17" s="10" customFormat="1" ht="12.95" customHeight="1" x14ac:dyDescent="0.2">
      <c r="C46" s="18"/>
      <c r="D46" s="18"/>
    </row>
    <row r="47" spans="3:17" s="10" customFormat="1" ht="12.95" customHeight="1" x14ac:dyDescent="0.2">
      <c r="C47" s="18"/>
      <c r="D47" s="18"/>
    </row>
    <row r="48" spans="3:17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s="10" customFormat="1" ht="12.95" customHeight="1" x14ac:dyDescent="0.2">
      <c r="C200" s="18"/>
      <c r="D200" s="18"/>
    </row>
    <row r="201" spans="3:4" s="10" customFormat="1" ht="12.95" customHeight="1" x14ac:dyDescent="0.2">
      <c r="C201" s="18"/>
      <c r="D201" s="18"/>
    </row>
    <row r="202" spans="3:4" s="10" customFormat="1" ht="12.95" customHeight="1" x14ac:dyDescent="0.2">
      <c r="C202" s="18"/>
      <c r="D202" s="18"/>
    </row>
    <row r="203" spans="3:4" s="10" customFormat="1" ht="12.95" customHeight="1" x14ac:dyDescent="0.2">
      <c r="C203" s="18"/>
      <c r="D203" s="18"/>
    </row>
    <row r="204" spans="3:4" s="10" customFormat="1" ht="12.95" customHeight="1" x14ac:dyDescent="0.2">
      <c r="C204" s="18"/>
      <c r="D204" s="18"/>
    </row>
    <row r="205" spans="3:4" s="10" customFormat="1" ht="12.95" customHeight="1" x14ac:dyDescent="0.2">
      <c r="C205" s="18"/>
      <c r="D205" s="18"/>
    </row>
    <row r="206" spans="3:4" s="10" customFormat="1" ht="12.95" customHeight="1" x14ac:dyDescent="0.2">
      <c r="C206" s="18"/>
      <c r="D206" s="18"/>
    </row>
    <row r="207" spans="3:4" s="10" customFormat="1" ht="12.95" customHeight="1" x14ac:dyDescent="0.2">
      <c r="C207" s="18"/>
      <c r="D207" s="18"/>
    </row>
    <row r="208" spans="3:4" s="10" customFormat="1" ht="12.95" customHeight="1" x14ac:dyDescent="0.2">
      <c r="C208" s="18"/>
      <c r="D208" s="18"/>
    </row>
    <row r="209" spans="3:4" s="10" customFormat="1" ht="12.95" customHeight="1" x14ac:dyDescent="0.2">
      <c r="C209" s="18"/>
      <c r="D209" s="18"/>
    </row>
    <row r="210" spans="3:4" s="10" customFormat="1" ht="12.95" customHeight="1" x14ac:dyDescent="0.2">
      <c r="C210" s="18"/>
      <c r="D210" s="18"/>
    </row>
    <row r="211" spans="3:4" s="10" customFormat="1" ht="12.95" customHeight="1" x14ac:dyDescent="0.2">
      <c r="C211" s="18"/>
      <c r="D211" s="18"/>
    </row>
    <row r="212" spans="3:4" s="10" customFormat="1" ht="12.95" customHeight="1" x14ac:dyDescent="0.2">
      <c r="C212" s="18"/>
      <c r="D212" s="18"/>
    </row>
    <row r="213" spans="3:4" s="10" customFormat="1" ht="12.95" customHeight="1" x14ac:dyDescent="0.2">
      <c r="C213" s="18"/>
      <c r="D213" s="18"/>
    </row>
    <row r="214" spans="3:4" s="10" customFormat="1" ht="12.95" customHeight="1" x14ac:dyDescent="0.2">
      <c r="C214" s="18"/>
      <c r="D214" s="18"/>
    </row>
    <row r="215" spans="3:4" s="10" customFormat="1" ht="12.95" customHeight="1" x14ac:dyDescent="0.2">
      <c r="C215" s="18"/>
      <c r="D215" s="18"/>
    </row>
    <row r="216" spans="3:4" s="10" customFormat="1" ht="12.95" customHeight="1" x14ac:dyDescent="0.2">
      <c r="C216" s="18"/>
      <c r="D216" s="18"/>
    </row>
    <row r="217" spans="3:4" s="10" customFormat="1" ht="12.95" customHeight="1" x14ac:dyDescent="0.2">
      <c r="C217" s="18"/>
      <c r="D217" s="18"/>
    </row>
    <row r="218" spans="3:4" s="10" customFormat="1" ht="12.95" customHeight="1" x14ac:dyDescent="0.2">
      <c r="C218" s="18"/>
      <c r="D218" s="18"/>
    </row>
    <row r="219" spans="3:4" s="10" customFormat="1" ht="12.95" customHeight="1" x14ac:dyDescent="0.2">
      <c r="C219" s="18"/>
      <c r="D219" s="18"/>
    </row>
    <row r="220" spans="3:4" s="10" customFormat="1" ht="12.95" customHeight="1" x14ac:dyDescent="0.2">
      <c r="C220" s="18"/>
      <c r="D220" s="18"/>
    </row>
    <row r="221" spans="3:4" s="10" customFormat="1" ht="12.95" customHeight="1" x14ac:dyDescent="0.2">
      <c r="C221" s="18"/>
      <c r="D221" s="18"/>
    </row>
    <row r="222" spans="3:4" s="10" customFormat="1" ht="12.95" customHeight="1" x14ac:dyDescent="0.2">
      <c r="C222" s="18"/>
      <c r="D222" s="18"/>
    </row>
    <row r="223" spans="3:4" s="10" customFormat="1" ht="12.95" customHeight="1" x14ac:dyDescent="0.2">
      <c r="C223" s="18"/>
      <c r="D223" s="18"/>
    </row>
    <row r="224" spans="3:4" s="10" customFormat="1" ht="12.95" customHeight="1" x14ac:dyDescent="0.2">
      <c r="C224" s="18"/>
      <c r="D224" s="18"/>
    </row>
    <row r="225" spans="3:4" s="10" customFormat="1" ht="12.95" customHeight="1" x14ac:dyDescent="0.2">
      <c r="C225" s="18"/>
      <c r="D225" s="18"/>
    </row>
    <row r="226" spans="3:4" s="10" customFormat="1" ht="12.95" customHeight="1" x14ac:dyDescent="0.2">
      <c r="C226" s="18"/>
      <c r="D226" s="18"/>
    </row>
    <row r="227" spans="3:4" s="10" customFormat="1" ht="12.95" customHeight="1" x14ac:dyDescent="0.2">
      <c r="C227" s="18"/>
      <c r="D227" s="18"/>
    </row>
    <row r="228" spans="3:4" s="10" customFormat="1" ht="12.95" customHeight="1" x14ac:dyDescent="0.2">
      <c r="C228" s="18"/>
      <c r="D228" s="18"/>
    </row>
    <row r="229" spans="3:4" s="10" customFormat="1" ht="12.95" customHeight="1" x14ac:dyDescent="0.2">
      <c r="C229" s="18"/>
      <c r="D229" s="18"/>
    </row>
    <row r="230" spans="3:4" s="10" customFormat="1" ht="12.95" customHeight="1" x14ac:dyDescent="0.2">
      <c r="C230" s="18"/>
      <c r="D230" s="18"/>
    </row>
    <row r="231" spans="3:4" s="10" customFormat="1" ht="12.95" customHeight="1" x14ac:dyDescent="0.2">
      <c r="C231" s="18"/>
      <c r="D231" s="18"/>
    </row>
    <row r="232" spans="3:4" s="10" customFormat="1" ht="12.95" customHeight="1" x14ac:dyDescent="0.2">
      <c r="C232" s="18"/>
      <c r="D232" s="18"/>
    </row>
    <row r="233" spans="3:4" s="10" customFormat="1" ht="12.95" customHeight="1" x14ac:dyDescent="0.2">
      <c r="C233" s="18"/>
      <c r="D233" s="18"/>
    </row>
    <row r="234" spans="3:4" s="10" customFormat="1" ht="12.95" customHeight="1" x14ac:dyDescent="0.2">
      <c r="C234" s="18"/>
      <c r="D234" s="18"/>
    </row>
    <row r="235" spans="3:4" s="10" customFormat="1" ht="12.95" customHeight="1" x14ac:dyDescent="0.2">
      <c r="C235" s="18"/>
      <c r="D235" s="18"/>
    </row>
    <row r="236" spans="3:4" s="10" customFormat="1" ht="12.95" customHeight="1" x14ac:dyDescent="0.2">
      <c r="C236" s="18"/>
      <c r="D236" s="18"/>
    </row>
    <row r="237" spans="3:4" s="10" customFormat="1" ht="12.95" customHeight="1" x14ac:dyDescent="0.2">
      <c r="C237" s="18"/>
      <c r="D237" s="18"/>
    </row>
    <row r="238" spans="3:4" s="10" customFormat="1" ht="12.95" customHeight="1" x14ac:dyDescent="0.2">
      <c r="C238" s="18"/>
      <c r="D238" s="18"/>
    </row>
    <row r="239" spans="3:4" s="10" customFormat="1" ht="12.95" customHeight="1" x14ac:dyDescent="0.2">
      <c r="C239" s="18"/>
      <c r="D239" s="18"/>
    </row>
    <row r="240" spans="3:4" s="10" customFormat="1" ht="12.95" customHeight="1" x14ac:dyDescent="0.2">
      <c r="C240" s="18"/>
      <c r="D240" s="18"/>
    </row>
    <row r="241" spans="3:4" s="10" customFormat="1" ht="12.95" customHeight="1" x14ac:dyDescent="0.2">
      <c r="C241" s="18"/>
      <c r="D241" s="18"/>
    </row>
    <row r="242" spans="3:4" s="10" customFormat="1" ht="12.95" customHeight="1" x14ac:dyDescent="0.2">
      <c r="C242" s="18"/>
      <c r="D242" s="18"/>
    </row>
    <row r="243" spans="3:4" s="10" customFormat="1" ht="12.95" customHeight="1" x14ac:dyDescent="0.2">
      <c r="C243" s="18"/>
      <c r="D243" s="18"/>
    </row>
    <row r="244" spans="3:4" s="10" customFormat="1" ht="12.95" customHeight="1" x14ac:dyDescent="0.2">
      <c r="C244" s="18"/>
      <c r="D244" s="18"/>
    </row>
    <row r="245" spans="3:4" s="10" customFormat="1" ht="12.95" customHeight="1" x14ac:dyDescent="0.2">
      <c r="C245" s="18"/>
      <c r="D245" s="18"/>
    </row>
    <row r="246" spans="3:4" s="10" customFormat="1" ht="12.95" customHeight="1" x14ac:dyDescent="0.2">
      <c r="C246" s="18"/>
      <c r="D246" s="18"/>
    </row>
    <row r="247" spans="3:4" s="10" customFormat="1" ht="12.95" customHeight="1" x14ac:dyDescent="0.2">
      <c r="C247" s="18"/>
      <c r="D247" s="18"/>
    </row>
    <row r="248" spans="3:4" s="10" customFormat="1" ht="12.95" customHeight="1" x14ac:dyDescent="0.2">
      <c r="C248" s="18"/>
      <c r="D248" s="18"/>
    </row>
    <row r="249" spans="3:4" s="10" customFormat="1" ht="12.95" customHeight="1" x14ac:dyDescent="0.2">
      <c r="C249" s="18"/>
      <c r="D249" s="18"/>
    </row>
    <row r="250" spans="3:4" s="10" customFormat="1" ht="12.95" customHeight="1" x14ac:dyDescent="0.2">
      <c r="C250" s="18"/>
      <c r="D250" s="18"/>
    </row>
    <row r="251" spans="3:4" s="10" customFormat="1" ht="12.95" customHeight="1" x14ac:dyDescent="0.2">
      <c r="C251" s="18"/>
      <c r="D251" s="18"/>
    </row>
    <row r="252" spans="3:4" s="10" customFormat="1" ht="12.95" customHeight="1" x14ac:dyDescent="0.2">
      <c r="C252" s="18"/>
      <c r="D252" s="18"/>
    </row>
    <row r="253" spans="3:4" s="10" customFormat="1" ht="12.95" customHeight="1" x14ac:dyDescent="0.2">
      <c r="C253" s="18"/>
      <c r="D253" s="18"/>
    </row>
    <row r="254" spans="3:4" s="10" customFormat="1" ht="12.95" customHeight="1" x14ac:dyDescent="0.2">
      <c r="C254" s="18"/>
      <c r="D254" s="18"/>
    </row>
    <row r="255" spans="3:4" s="10" customFormat="1" ht="12.95" customHeight="1" x14ac:dyDescent="0.2">
      <c r="C255" s="18"/>
      <c r="D255" s="18"/>
    </row>
    <row r="256" spans="3:4" s="10" customFormat="1" ht="12.95" customHeight="1" x14ac:dyDescent="0.2">
      <c r="C256" s="18"/>
      <c r="D256" s="18"/>
    </row>
    <row r="257" spans="3:4" s="10" customFormat="1" ht="12.95" customHeight="1" x14ac:dyDescent="0.2">
      <c r="C257" s="18"/>
      <c r="D257" s="18"/>
    </row>
    <row r="258" spans="3:4" s="10" customFormat="1" ht="12.95" customHeight="1" x14ac:dyDescent="0.2">
      <c r="C258" s="18"/>
      <c r="D258" s="18"/>
    </row>
    <row r="259" spans="3:4" s="10" customFormat="1" ht="12.95" customHeight="1" x14ac:dyDescent="0.2">
      <c r="C259" s="18"/>
      <c r="D259" s="18"/>
    </row>
    <row r="260" spans="3:4" s="10" customFormat="1" ht="12.95" customHeight="1" x14ac:dyDescent="0.2">
      <c r="C260" s="18"/>
      <c r="D260" s="18"/>
    </row>
    <row r="261" spans="3:4" s="10" customFormat="1" ht="12.95" customHeight="1" x14ac:dyDescent="0.2">
      <c r="C261" s="18"/>
      <c r="D261" s="18"/>
    </row>
    <row r="262" spans="3:4" s="10" customFormat="1" ht="12.95" customHeight="1" x14ac:dyDescent="0.2">
      <c r="C262" s="18"/>
      <c r="D262" s="18"/>
    </row>
    <row r="263" spans="3:4" s="10" customFormat="1" ht="12.95" customHeight="1" x14ac:dyDescent="0.2">
      <c r="C263" s="18"/>
      <c r="D263" s="18"/>
    </row>
    <row r="264" spans="3:4" s="10" customFormat="1" ht="12.95" customHeight="1" x14ac:dyDescent="0.2">
      <c r="C264" s="18"/>
      <c r="D264" s="18"/>
    </row>
    <row r="265" spans="3:4" s="10" customFormat="1" ht="12.95" customHeight="1" x14ac:dyDescent="0.2">
      <c r="C265" s="18"/>
      <c r="D265" s="18"/>
    </row>
    <row r="266" spans="3:4" s="10" customFormat="1" ht="12.95" customHeight="1" x14ac:dyDescent="0.2">
      <c r="C266" s="18"/>
      <c r="D266" s="18"/>
    </row>
    <row r="267" spans="3:4" s="10" customFormat="1" ht="12.95" customHeight="1" x14ac:dyDescent="0.2">
      <c r="C267" s="18"/>
      <c r="D267" s="18"/>
    </row>
    <row r="268" spans="3:4" s="10" customFormat="1" ht="12.95" customHeight="1" x14ac:dyDescent="0.2">
      <c r="C268" s="18"/>
      <c r="D268" s="18"/>
    </row>
    <row r="269" spans="3:4" s="10" customFormat="1" ht="12.95" customHeight="1" x14ac:dyDescent="0.2">
      <c r="C269" s="18"/>
      <c r="D269" s="18"/>
    </row>
    <row r="270" spans="3:4" s="10" customFormat="1" ht="12.95" customHeight="1" x14ac:dyDescent="0.2">
      <c r="C270" s="18"/>
      <c r="D270" s="18"/>
    </row>
    <row r="271" spans="3:4" s="10" customFormat="1" ht="12.95" customHeight="1" x14ac:dyDescent="0.2">
      <c r="C271" s="18"/>
      <c r="D271" s="18"/>
    </row>
    <row r="272" spans="3:4" s="10" customFormat="1" ht="12.95" customHeight="1" x14ac:dyDescent="0.2">
      <c r="C272" s="18"/>
      <c r="D272" s="18"/>
    </row>
    <row r="273" spans="3:4" s="10" customFormat="1" ht="12.95" customHeight="1" x14ac:dyDescent="0.2">
      <c r="C273" s="18"/>
      <c r="D273" s="18"/>
    </row>
    <row r="274" spans="3:4" s="10" customFormat="1" ht="12.95" customHeight="1" x14ac:dyDescent="0.2">
      <c r="C274" s="18"/>
      <c r="D274" s="18"/>
    </row>
    <row r="275" spans="3:4" s="10" customFormat="1" ht="12.95" customHeight="1" x14ac:dyDescent="0.2">
      <c r="C275" s="18"/>
      <c r="D275" s="18"/>
    </row>
    <row r="276" spans="3:4" s="10" customFormat="1" ht="12.95" customHeight="1" x14ac:dyDescent="0.2">
      <c r="C276" s="18"/>
      <c r="D276" s="18"/>
    </row>
    <row r="277" spans="3:4" s="10" customFormat="1" ht="12.95" customHeight="1" x14ac:dyDescent="0.2">
      <c r="C277" s="18"/>
      <c r="D277" s="18"/>
    </row>
    <row r="278" spans="3:4" s="10" customFormat="1" ht="12.95" customHeight="1" x14ac:dyDescent="0.2">
      <c r="C278" s="18"/>
      <c r="D278" s="18"/>
    </row>
    <row r="279" spans="3:4" s="10" customFormat="1" ht="12.95" customHeight="1" x14ac:dyDescent="0.2">
      <c r="C279" s="18"/>
      <c r="D279" s="18"/>
    </row>
    <row r="280" spans="3:4" s="10" customFormat="1" ht="12.95" customHeight="1" x14ac:dyDescent="0.2">
      <c r="C280" s="18"/>
      <c r="D280" s="18"/>
    </row>
    <row r="281" spans="3:4" s="10" customFormat="1" ht="12.95" customHeight="1" x14ac:dyDescent="0.2">
      <c r="C281" s="18"/>
      <c r="D281" s="18"/>
    </row>
    <row r="282" spans="3:4" s="10" customFormat="1" ht="12.95" customHeight="1" x14ac:dyDescent="0.2">
      <c r="C282" s="18"/>
      <c r="D282" s="18"/>
    </row>
    <row r="283" spans="3:4" s="10" customFormat="1" ht="12.95" customHeight="1" x14ac:dyDescent="0.2">
      <c r="C283" s="18"/>
      <c r="D283" s="18"/>
    </row>
    <row r="284" spans="3:4" s="10" customFormat="1" ht="12.95" customHeight="1" x14ac:dyDescent="0.2">
      <c r="C284" s="18"/>
      <c r="D284" s="18"/>
    </row>
    <row r="285" spans="3:4" s="10" customFormat="1" ht="12.95" customHeight="1" x14ac:dyDescent="0.2">
      <c r="C285" s="18"/>
      <c r="D285" s="18"/>
    </row>
    <row r="286" spans="3:4" s="10" customFormat="1" ht="12.95" customHeight="1" x14ac:dyDescent="0.2">
      <c r="C286" s="18"/>
      <c r="D286" s="18"/>
    </row>
    <row r="287" spans="3:4" s="10" customFormat="1" ht="12.95" customHeight="1" x14ac:dyDescent="0.2">
      <c r="C287" s="18"/>
      <c r="D287" s="18"/>
    </row>
    <row r="288" spans="3:4" s="10" customFormat="1" ht="12.95" customHeight="1" x14ac:dyDescent="0.2">
      <c r="C288" s="18"/>
      <c r="D288" s="18"/>
    </row>
    <row r="289" spans="3:4" s="10" customFormat="1" ht="12.95" customHeight="1" x14ac:dyDescent="0.2">
      <c r="C289" s="18"/>
      <c r="D289" s="18"/>
    </row>
    <row r="290" spans="3:4" s="10" customFormat="1" ht="12.95" customHeight="1" x14ac:dyDescent="0.2">
      <c r="C290" s="18"/>
      <c r="D290" s="18"/>
    </row>
    <row r="291" spans="3:4" s="10" customFormat="1" ht="12.95" customHeight="1" x14ac:dyDescent="0.2">
      <c r="C291" s="18"/>
      <c r="D291" s="18"/>
    </row>
    <row r="292" spans="3:4" s="10" customFormat="1" ht="12.95" customHeight="1" x14ac:dyDescent="0.2">
      <c r="C292" s="18"/>
      <c r="D292" s="18"/>
    </row>
    <row r="293" spans="3:4" s="10" customFormat="1" ht="12.95" customHeight="1" x14ac:dyDescent="0.2">
      <c r="C293" s="18"/>
      <c r="D293" s="18"/>
    </row>
    <row r="294" spans="3:4" s="10" customFormat="1" ht="12.95" customHeight="1" x14ac:dyDescent="0.2">
      <c r="C294" s="18"/>
      <c r="D294" s="18"/>
    </row>
    <row r="295" spans="3:4" s="10" customFormat="1" ht="12.95" customHeight="1" x14ac:dyDescent="0.2">
      <c r="C295" s="18"/>
      <c r="D295" s="18"/>
    </row>
    <row r="296" spans="3:4" s="10" customFormat="1" ht="12.95" customHeight="1" x14ac:dyDescent="0.2">
      <c r="C296" s="18"/>
      <c r="D296" s="18"/>
    </row>
    <row r="297" spans="3:4" s="10" customFormat="1" ht="12.95" customHeight="1" x14ac:dyDescent="0.2">
      <c r="C297" s="18"/>
      <c r="D297" s="18"/>
    </row>
    <row r="298" spans="3:4" s="10" customFormat="1" ht="12.95" customHeight="1" x14ac:dyDescent="0.2">
      <c r="C298" s="18"/>
      <c r="D298" s="18"/>
    </row>
    <row r="299" spans="3:4" s="10" customFormat="1" ht="12.95" customHeight="1" x14ac:dyDescent="0.2">
      <c r="C299" s="18"/>
      <c r="D299" s="18"/>
    </row>
    <row r="300" spans="3:4" s="10" customFormat="1" ht="12.95" customHeight="1" x14ac:dyDescent="0.2">
      <c r="C300" s="18"/>
      <c r="D300" s="18"/>
    </row>
    <row r="301" spans="3:4" s="10" customFormat="1" ht="12.95" customHeight="1" x14ac:dyDescent="0.2">
      <c r="C301" s="18"/>
      <c r="D301" s="18"/>
    </row>
    <row r="302" spans="3:4" s="10" customFormat="1" ht="12.95" customHeight="1" x14ac:dyDescent="0.2">
      <c r="C302" s="18"/>
      <c r="D302" s="18"/>
    </row>
    <row r="303" spans="3:4" s="10" customFormat="1" ht="12.95" customHeight="1" x14ac:dyDescent="0.2">
      <c r="C303" s="18"/>
      <c r="D303" s="18"/>
    </row>
    <row r="304" spans="3:4" s="10" customFormat="1" ht="12.95" customHeight="1" x14ac:dyDescent="0.2">
      <c r="C304" s="18"/>
      <c r="D304" s="18"/>
    </row>
    <row r="305" spans="3:4" s="10" customFormat="1" ht="12.95" customHeight="1" x14ac:dyDescent="0.2">
      <c r="C305" s="18"/>
      <c r="D305" s="18"/>
    </row>
    <row r="306" spans="3:4" s="10" customFormat="1" ht="12.95" customHeight="1" x14ac:dyDescent="0.2">
      <c r="C306" s="18"/>
      <c r="D306" s="18"/>
    </row>
    <row r="307" spans="3:4" s="10" customFormat="1" ht="12.95" customHeight="1" x14ac:dyDescent="0.2">
      <c r="C307" s="18"/>
      <c r="D307" s="18"/>
    </row>
    <row r="308" spans="3:4" s="10" customFormat="1" ht="12.95" customHeight="1" x14ac:dyDescent="0.2">
      <c r="C308" s="18"/>
      <c r="D308" s="18"/>
    </row>
    <row r="309" spans="3:4" s="10" customFormat="1" ht="12.95" customHeight="1" x14ac:dyDescent="0.2">
      <c r="C309" s="18"/>
      <c r="D309" s="18"/>
    </row>
    <row r="310" spans="3:4" s="10" customFormat="1" ht="12.95" customHeight="1" x14ac:dyDescent="0.2">
      <c r="C310" s="18"/>
      <c r="D310" s="18"/>
    </row>
    <row r="311" spans="3:4" s="10" customFormat="1" ht="12.95" customHeight="1" x14ac:dyDescent="0.2">
      <c r="C311" s="18"/>
      <c r="D311" s="18"/>
    </row>
    <row r="312" spans="3:4" s="10" customFormat="1" ht="12.95" customHeight="1" x14ac:dyDescent="0.2">
      <c r="C312" s="18"/>
      <c r="D312" s="18"/>
    </row>
    <row r="313" spans="3:4" s="10" customFormat="1" ht="12.95" customHeight="1" x14ac:dyDescent="0.2">
      <c r="C313" s="18"/>
      <c r="D313" s="18"/>
    </row>
    <row r="314" spans="3:4" s="10" customFormat="1" ht="12.95" customHeight="1" x14ac:dyDescent="0.2">
      <c r="C314" s="18"/>
      <c r="D314" s="18"/>
    </row>
    <row r="315" spans="3:4" s="10" customFormat="1" ht="12.95" customHeight="1" x14ac:dyDescent="0.2">
      <c r="C315" s="18"/>
      <c r="D315" s="18"/>
    </row>
    <row r="316" spans="3:4" s="10" customFormat="1" ht="12.95" customHeight="1" x14ac:dyDescent="0.2">
      <c r="C316" s="18"/>
      <c r="D316" s="18"/>
    </row>
    <row r="317" spans="3:4" s="10" customFormat="1" ht="12.95" customHeight="1" x14ac:dyDescent="0.2">
      <c r="C317" s="18"/>
      <c r="D317" s="18"/>
    </row>
    <row r="318" spans="3:4" s="10" customFormat="1" ht="12.95" customHeight="1" x14ac:dyDescent="0.2">
      <c r="C318" s="18"/>
      <c r="D318" s="18"/>
    </row>
    <row r="319" spans="3:4" s="10" customFormat="1" ht="12.95" customHeight="1" x14ac:dyDescent="0.2">
      <c r="C319" s="18"/>
      <c r="D319" s="18"/>
    </row>
    <row r="320" spans="3:4" s="10" customFormat="1" ht="12.95" customHeight="1" x14ac:dyDescent="0.2">
      <c r="C320" s="18"/>
      <c r="D320" s="18"/>
    </row>
    <row r="321" spans="3:4" s="10" customFormat="1" ht="12.95" customHeight="1" x14ac:dyDescent="0.2">
      <c r="C321" s="18"/>
      <c r="D321" s="18"/>
    </row>
    <row r="322" spans="3:4" s="10" customFormat="1" ht="12.95" customHeight="1" x14ac:dyDescent="0.2">
      <c r="C322" s="18"/>
      <c r="D322" s="18"/>
    </row>
    <row r="323" spans="3:4" s="10" customFormat="1" ht="12.95" customHeight="1" x14ac:dyDescent="0.2">
      <c r="C323" s="18"/>
      <c r="D323" s="18"/>
    </row>
    <row r="324" spans="3:4" s="10" customFormat="1" ht="12.95" customHeight="1" x14ac:dyDescent="0.2">
      <c r="C324" s="18"/>
      <c r="D324" s="18"/>
    </row>
    <row r="325" spans="3:4" s="10" customFormat="1" ht="12.95" customHeight="1" x14ac:dyDescent="0.2">
      <c r="C325" s="18"/>
      <c r="D325" s="18"/>
    </row>
    <row r="326" spans="3:4" s="10" customFormat="1" ht="12.95" customHeight="1" x14ac:dyDescent="0.2">
      <c r="C326" s="18"/>
      <c r="D326" s="18"/>
    </row>
    <row r="327" spans="3:4" s="10" customFormat="1" ht="12.95" customHeight="1" x14ac:dyDescent="0.2">
      <c r="C327" s="18"/>
      <c r="D327" s="18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2024-01-03T06:32:47Z</dcterms:modified>
</cp:coreProperties>
</file>