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000BF7C-1E23-496D-A208-5A06B89B1C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/>
  <c r="G42" i="1" s="1"/>
  <c r="K42" i="1" s="1"/>
  <c r="Q42" i="1"/>
  <c r="E43" i="1"/>
  <c r="F43" i="1"/>
  <c r="G43" i="1" s="1"/>
  <c r="K43" i="1" s="1"/>
  <c r="Q43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D9" i="1"/>
  <c r="C9" i="1"/>
  <c r="Q27" i="1"/>
  <c r="C21" i="1"/>
  <c r="Q21" i="1" s="1"/>
  <c r="Q22" i="1"/>
  <c r="Q23" i="1"/>
  <c r="Q24" i="1"/>
  <c r="Q25" i="1"/>
  <c r="Q26" i="1"/>
  <c r="E24" i="1"/>
  <c r="F24" i="1" s="1"/>
  <c r="G24" i="1" s="1"/>
  <c r="J24" i="1" s="1"/>
  <c r="F16" i="1"/>
  <c r="E26" i="1" l="1"/>
  <c r="F26" i="1" s="1"/>
  <c r="G26" i="1" s="1"/>
  <c r="I26" i="1" s="1"/>
  <c r="E33" i="1"/>
  <c r="F33" i="1" s="1"/>
  <c r="G33" i="1" s="1"/>
  <c r="L33" i="1" s="1"/>
  <c r="E22" i="1"/>
  <c r="F22" i="1" s="1"/>
  <c r="G22" i="1" s="1"/>
  <c r="J22" i="1" s="1"/>
  <c r="E29" i="1"/>
  <c r="F29" i="1" s="1"/>
  <c r="G29" i="1" s="1"/>
  <c r="L29" i="1" s="1"/>
  <c r="E32" i="1"/>
  <c r="F32" i="1" s="1"/>
  <c r="G32" i="1" s="1"/>
  <c r="L32" i="1" s="1"/>
  <c r="E31" i="1"/>
  <c r="F31" i="1" s="1"/>
  <c r="G31" i="1" s="1"/>
  <c r="L31" i="1" s="1"/>
  <c r="E30" i="1"/>
  <c r="F30" i="1" s="1"/>
  <c r="G30" i="1" s="1"/>
  <c r="L30" i="1" s="1"/>
  <c r="E28" i="1"/>
  <c r="F28" i="1" s="1"/>
  <c r="G28" i="1" s="1"/>
  <c r="L28" i="1" s="1"/>
  <c r="E25" i="1"/>
  <c r="F25" i="1" s="1"/>
  <c r="G25" i="1" s="1"/>
  <c r="J25" i="1" s="1"/>
  <c r="E41" i="1"/>
  <c r="F41" i="1" s="1"/>
  <c r="G41" i="1" s="1"/>
  <c r="K41" i="1" s="1"/>
  <c r="E40" i="1"/>
  <c r="F40" i="1" s="1"/>
  <c r="G40" i="1" s="1"/>
  <c r="K40" i="1" s="1"/>
  <c r="E23" i="1"/>
  <c r="F23" i="1" s="1"/>
  <c r="G23" i="1" s="1"/>
  <c r="J23" i="1" s="1"/>
  <c r="E37" i="1"/>
  <c r="F37" i="1" s="1"/>
  <c r="G37" i="1" s="1"/>
  <c r="K37" i="1" s="1"/>
  <c r="E34" i="1"/>
  <c r="F34" i="1" s="1"/>
  <c r="G34" i="1" s="1"/>
  <c r="K34" i="1" s="1"/>
  <c r="E39" i="1"/>
  <c r="F39" i="1" s="1"/>
  <c r="G39" i="1" s="1"/>
  <c r="K39" i="1" s="1"/>
  <c r="E36" i="1"/>
  <c r="F36" i="1" s="1"/>
  <c r="G36" i="1" s="1"/>
  <c r="K36" i="1" s="1"/>
  <c r="E27" i="1"/>
  <c r="F27" i="1" s="1"/>
  <c r="G27" i="1" s="1"/>
  <c r="K27" i="1" s="1"/>
  <c r="E35" i="1"/>
  <c r="F35" i="1" s="1"/>
  <c r="G35" i="1" s="1"/>
  <c r="K35" i="1" s="1"/>
  <c r="E21" i="1"/>
  <c r="F21" i="1" s="1"/>
  <c r="G21" i="1" s="1"/>
  <c r="E38" i="1"/>
  <c r="F38" i="1" s="1"/>
  <c r="G38" i="1" s="1"/>
  <c r="K38" i="1" s="1"/>
  <c r="C17" i="1"/>
  <c r="F17" i="1"/>
  <c r="C12" i="1"/>
  <c r="C11" i="1"/>
  <c r="O43" i="1" l="1"/>
  <c r="O42" i="1"/>
  <c r="O30" i="1"/>
  <c r="O29" i="1"/>
  <c r="O33" i="1"/>
  <c r="O28" i="1"/>
  <c r="O32" i="1"/>
  <c r="O31" i="1"/>
  <c r="O35" i="1"/>
  <c r="C15" i="1"/>
  <c r="C18" i="1" s="1"/>
  <c r="O40" i="1"/>
  <c r="O37" i="1"/>
  <c r="O38" i="1"/>
  <c r="O27" i="1"/>
  <c r="O25" i="1"/>
  <c r="O23" i="1"/>
  <c r="O24" i="1"/>
  <c r="O21" i="1"/>
  <c r="O39" i="1"/>
  <c r="O36" i="1"/>
  <c r="O26" i="1"/>
  <c r="O34" i="1"/>
  <c r="O41" i="1"/>
  <c r="O22" i="1"/>
  <c r="C16" i="1"/>
  <c r="D18" i="1" s="1"/>
  <c r="H21" i="1"/>
  <c r="F18" i="1" l="1"/>
  <c r="F19" i="1" s="1"/>
</calcChain>
</file>

<file path=xl/sharedStrings.xml><?xml version="1.0" encoding="utf-8"?>
<sst xmlns="http://schemas.openxmlformats.org/spreadsheetml/2006/main" count="96" uniqueCount="52">
  <si>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</si>
  <si>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</si>
  <si>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</si>
  <si>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</si>
  <si>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</si>
  <si>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</si>
  <si>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</si>
  <si>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</si>
  <si>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</si>
  <si>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</si>
  <si>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</si>
  <si>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</si>
  <si>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</si>
  <si>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</si>
  <si>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</si>
  <si>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</si>
  <si>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</si>
  <si>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</si>
  <si>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</si>
  <si>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</si>
  <si>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</si>
  <si>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</si>
  <si>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</si>
  <si>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</si>
  <si>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</si>
  <si>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</si>
  <si>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</si>
  <si>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</si>
  <si>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</si>
  <si>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</si>
  <si>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</si>
  <si>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</si>
  <si>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</si>
  <si>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</si>
  <si>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</si>
  <si>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</si>
  <si>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</si>
  <si>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</si>
  <si>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</si>
  <si>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BC Gru / GSC 8449-0210</t>
  </si>
  <si>
    <t>OEJV 0130</t>
  </si>
  <si>
    <t>I</t>
  </si>
  <si>
    <t>EW:/KW:</t>
  </si>
  <si>
    <t>IBVS 3891</t>
  </si>
  <si>
    <t>II</t>
  </si>
  <si>
    <t>vis</t>
  </si>
  <si>
    <t>OEJV 0179</t>
  </si>
  <si>
    <t>JAVSO 49, 251</t>
  </si>
  <si>
    <t>TESS/RAA/PNC</t>
  </si>
  <si>
    <t>TESS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</si>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</sst>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00"/>
    <numFmt numFmtId="166" formatCode="0.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5" xfId="0" applyFont="1" applyBorder="1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left"/>
    </xf>
    <xf numFmtId="166" fontId="31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 applyBorder="1" applyAlignment="1"/>
    <xf numFmtId="0" fontId="31" fillId="0" borderId="0" xfId="0" applyFont="1" applyBorder="1" applyAlignment="1"/>
    <xf numFmtId="0" fontId="6" fillId="0" borderId="0" xfId="0" applyFont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Gru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  <c:pt idx="21">
                    <c:v>7.0399999999999998E-4</c:v>
                  </c:pt>
                  <c:pt idx="22">
                    <c:v>6.2E-4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  <c:pt idx="21">
                    <c:v>7.0399999999999998E-4</c:v>
                  </c:pt>
                  <c:pt idx="22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80821.5</c:v>
                </c:pt>
                <c:pt idx="8">
                  <c:v>80822.5</c:v>
                </c:pt>
                <c:pt idx="9">
                  <c:v>80875</c:v>
                </c:pt>
                <c:pt idx="10">
                  <c:v>80875.5</c:v>
                </c:pt>
                <c:pt idx="11">
                  <c:v>80916.5</c:v>
                </c:pt>
                <c:pt idx="12">
                  <c:v>80917</c:v>
                </c:pt>
                <c:pt idx="13">
                  <c:v>83663.5</c:v>
                </c:pt>
                <c:pt idx="14">
                  <c:v>83664</c:v>
                </c:pt>
                <c:pt idx="15">
                  <c:v>83671</c:v>
                </c:pt>
                <c:pt idx="16">
                  <c:v>83671.5</c:v>
                </c:pt>
                <c:pt idx="17">
                  <c:v>83674.5</c:v>
                </c:pt>
                <c:pt idx="18">
                  <c:v>83676</c:v>
                </c:pt>
                <c:pt idx="19">
                  <c:v>83678.5</c:v>
                </c:pt>
                <c:pt idx="20">
                  <c:v>83679</c:v>
                </c:pt>
                <c:pt idx="21">
                  <c:v>87867.5</c:v>
                </c:pt>
                <c:pt idx="22">
                  <c:v>87868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56-4BF2-BEB9-96F06AC44A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  <c:pt idx="21">
                    <c:v>7.0399999999999998E-4</c:v>
                  </c:pt>
                  <c:pt idx="22">
                    <c:v>6.2E-4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  <c:pt idx="21">
                    <c:v>7.0399999999999998E-4</c:v>
                  </c:pt>
                  <c:pt idx="22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80821.5</c:v>
                </c:pt>
                <c:pt idx="8">
                  <c:v>80822.5</c:v>
                </c:pt>
                <c:pt idx="9">
                  <c:v>80875</c:v>
                </c:pt>
                <c:pt idx="10">
                  <c:v>80875.5</c:v>
                </c:pt>
                <c:pt idx="11">
                  <c:v>80916.5</c:v>
                </c:pt>
                <c:pt idx="12">
                  <c:v>80917</c:v>
                </c:pt>
                <c:pt idx="13">
                  <c:v>83663.5</c:v>
                </c:pt>
                <c:pt idx="14">
                  <c:v>83664</c:v>
                </c:pt>
                <c:pt idx="15">
                  <c:v>83671</c:v>
                </c:pt>
                <c:pt idx="16">
                  <c:v>83671.5</c:v>
                </c:pt>
                <c:pt idx="17">
                  <c:v>83674.5</c:v>
                </c:pt>
                <c:pt idx="18">
                  <c:v>83676</c:v>
                </c:pt>
                <c:pt idx="19">
                  <c:v>83678.5</c:v>
                </c:pt>
                <c:pt idx="20">
                  <c:v>83679</c:v>
                </c:pt>
                <c:pt idx="21">
                  <c:v>87867.5</c:v>
                </c:pt>
                <c:pt idx="22">
                  <c:v>87868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5">
                  <c:v>4.0430000000924338E-2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56-4BF2-BEB9-96F06AC44A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  <c:pt idx="21">
                    <c:v>7.0399999999999998E-4</c:v>
                  </c:pt>
                  <c:pt idx="22">
                    <c:v>6.2E-4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  <c:pt idx="21">
                    <c:v>7.0399999999999998E-4</c:v>
                  </c:pt>
                  <c:pt idx="22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80821.5</c:v>
                </c:pt>
                <c:pt idx="8">
                  <c:v>80822.5</c:v>
                </c:pt>
                <c:pt idx="9">
                  <c:v>80875</c:v>
                </c:pt>
                <c:pt idx="10">
                  <c:v>80875.5</c:v>
                </c:pt>
                <c:pt idx="11">
                  <c:v>80916.5</c:v>
                </c:pt>
                <c:pt idx="12">
                  <c:v>80917</c:v>
                </c:pt>
                <c:pt idx="13">
                  <c:v>83663.5</c:v>
                </c:pt>
                <c:pt idx="14">
                  <c:v>83664</c:v>
                </c:pt>
                <c:pt idx="15">
                  <c:v>83671</c:v>
                </c:pt>
                <c:pt idx="16">
                  <c:v>83671.5</c:v>
                </c:pt>
                <c:pt idx="17">
                  <c:v>83674.5</c:v>
                </c:pt>
                <c:pt idx="18">
                  <c:v>83676</c:v>
                </c:pt>
                <c:pt idx="19">
                  <c:v>83678.5</c:v>
                </c:pt>
                <c:pt idx="20">
                  <c:v>83679</c:v>
                </c:pt>
                <c:pt idx="21">
                  <c:v>87867.5</c:v>
                </c:pt>
                <c:pt idx="22">
                  <c:v>87868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">
                  <c:v>4.4134999996458646E-2</c:v>
                </c:pt>
                <c:pt idx="2">
                  <c:v>3.4740000002784654E-2</c:v>
                </c:pt>
                <c:pt idx="3">
                  <c:v>3.6489999998593703E-2</c:v>
                </c:pt>
                <c:pt idx="4">
                  <c:v>4.8009999998612329E-2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56-4BF2-BEB9-96F06AC44A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  <c:pt idx="21">
                    <c:v>7.0399999999999998E-4</c:v>
                  </c:pt>
                  <c:pt idx="22">
                    <c:v>6.2E-4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  <c:pt idx="21">
                    <c:v>7.0399999999999998E-4</c:v>
                  </c:pt>
                  <c:pt idx="22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80821.5</c:v>
                </c:pt>
                <c:pt idx="8">
                  <c:v>80822.5</c:v>
                </c:pt>
                <c:pt idx="9">
                  <c:v>80875</c:v>
                </c:pt>
                <c:pt idx="10">
                  <c:v>80875.5</c:v>
                </c:pt>
                <c:pt idx="11">
                  <c:v>80916.5</c:v>
                </c:pt>
                <c:pt idx="12">
                  <c:v>80917</c:v>
                </c:pt>
                <c:pt idx="13">
                  <c:v>83663.5</c:v>
                </c:pt>
                <c:pt idx="14">
                  <c:v>83664</c:v>
                </c:pt>
                <c:pt idx="15">
                  <c:v>83671</c:v>
                </c:pt>
                <c:pt idx="16">
                  <c:v>83671.5</c:v>
                </c:pt>
                <c:pt idx="17">
                  <c:v>83674.5</c:v>
                </c:pt>
                <c:pt idx="18">
                  <c:v>83676</c:v>
                </c:pt>
                <c:pt idx="19">
                  <c:v>83678.5</c:v>
                </c:pt>
                <c:pt idx="20">
                  <c:v>83679</c:v>
                </c:pt>
                <c:pt idx="21">
                  <c:v>87867.5</c:v>
                </c:pt>
                <c:pt idx="22">
                  <c:v>87868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6">
                  <c:v>2.9564999997091945E-2</c:v>
                </c:pt>
                <c:pt idx="13">
                  <c:v>3.5444999994069804E-2</c:v>
                </c:pt>
                <c:pt idx="14">
                  <c:v>5.5110000001150183E-2</c:v>
                </c:pt>
                <c:pt idx="15">
                  <c:v>3.7039999995613471E-2</c:v>
                </c:pt>
                <c:pt idx="16">
                  <c:v>5.7334999997692648E-2</c:v>
                </c:pt>
                <c:pt idx="17">
                  <c:v>2.7814999994006939E-2</c:v>
                </c:pt>
                <c:pt idx="18">
                  <c:v>-6.4890000001469161E-2</c:v>
                </c:pt>
                <c:pt idx="19">
                  <c:v>3.8665000000037253E-2</c:v>
                </c:pt>
                <c:pt idx="20">
                  <c:v>5.7860000000800937E-2</c:v>
                </c:pt>
                <c:pt idx="21">
                  <c:v>-3.6860000051092356E-2</c:v>
                </c:pt>
                <c:pt idx="22">
                  <c:v>-1.6230000022915192E-2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56-4BF2-BEB9-96F06AC44A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  <c:pt idx="21">
                    <c:v>7.0399999999999998E-4</c:v>
                  </c:pt>
                  <c:pt idx="22">
                    <c:v>6.2E-4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  <c:pt idx="21">
                    <c:v>7.0399999999999998E-4</c:v>
                  </c:pt>
                  <c:pt idx="22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80821.5</c:v>
                </c:pt>
                <c:pt idx="8">
                  <c:v>80822.5</c:v>
                </c:pt>
                <c:pt idx="9">
                  <c:v>80875</c:v>
                </c:pt>
                <c:pt idx="10">
                  <c:v>80875.5</c:v>
                </c:pt>
                <c:pt idx="11">
                  <c:v>80916.5</c:v>
                </c:pt>
                <c:pt idx="12">
                  <c:v>80917</c:v>
                </c:pt>
                <c:pt idx="13">
                  <c:v>83663.5</c:v>
                </c:pt>
                <c:pt idx="14">
                  <c:v>83664</c:v>
                </c:pt>
                <c:pt idx="15">
                  <c:v>83671</c:v>
                </c:pt>
                <c:pt idx="16">
                  <c:v>83671.5</c:v>
                </c:pt>
                <c:pt idx="17">
                  <c:v>83674.5</c:v>
                </c:pt>
                <c:pt idx="18">
                  <c:v>83676</c:v>
                </c:pt>
                <c:pt idx="19">
                  <c:v>83678.5</c:v>
                </c:pt>
                <c:pt idx="20">
                  <c:v>83679</c:v>
                </c:pt>
                <c:pt idx="21">
                  <c:v>87867.5</c:v>
                </c:pt>
                <c:pt idx="22">
                  <c:v>87868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7">
                  <c:v>5.5254874663660303E-2</c:v>
                </c:pt>
                <c:pt idx="8">
                  <c:v>-5.696443970373366E-2</c:v>
                </c:pt>
                <c:pt idx="9">
                  <c:v>-4.8770144887384959E-2</c:v>
                </c:pt>
                <c:pt idx="10">
                  <c:v>-2.8055291601049248E-2</c:v>
                </c:pt>
                <c:pt idx="11">
                  <c:v>-3.1655164464609697E-2</c:v>
                </c:pt>
                <c:pt idx="12">
                  <c:v>-1.10995780560188E-2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56-4BF2-BEB9-96F06AC44A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  <c:pt idx="21">
                    <c:v>7.0399999999999998E-4</c:v>
                  </c:pt>
                  <c:pt idx="22">
                    <c:v>6.2E-4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  <c:pt idx="21">
                    <c:v>7.0399999999999998E-4</c:v>
                  </c:pt>
                  <c:pt idx="22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80821.5</c:v>
                </c:pt>
                <c:pt idx="8">
                  <c:v>80822.5</c:v>
                </c:pt>
                <c:pt idx="9">
                  <c:v>80875</c:v>
                </c:pt>
                <c:pt idx="10">
                  <c:v>80875.5</c:v>
                </c:pt>
                <c:pt idx="11">
                  <c:v>80916.5</c:v>
                </c:pt>
                <c:pt idx="12">
                  <c:v>80917</c:v>
                </c:pt>
                <c:pt idx="13">
                  <c:v>83663.5</c:v>
                </c:pt>
                <c:pt idx="14">
                  <c:v>83664</c:v>
                </c:pt>
                <c:pt idx="15">
                  <c:v>83671</c:v>
                </c:pt>
                <c:pt idx="16">
                  <c:v>83671.5</c:v>
                </c:pt>
                <c:pt idx="17">
                  <c:v>83674.5</c:v>
                </c:pt>
                <c:pt idx="18">
                  <c:v>83676</c:v>
                </c:pt>
                <c:pt idx="19">
                  <c:v>83678.5</c:v>
                </c:pt>
                <c:pt idx="20">
                  <c:v>83679</c:v>
                </c:pt>
                <c:pt idx="21">
                  <c:v>87867.5</c:v>
                </c:pt>
                <c:pt idx="22">
                  <c:v>87868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56-4BF2-BEB9-96F06AC44A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  <c:pt idx="21">
                    <c:v>7.0399999999999998E-4</c:v>
                  </c:pt>
                  <c:pt idx="22">
                    <c:v>6.2E-4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5.9000000000000003E-4</c:v>
                  </c:pt>
                  <c:pt idx="8">
                    <c:v>5.1400000000000003E-4</c:v>
                  </c:pt>
                  <c:pt idx="9">
                    <c:v>5.2899999999999996E-4</c:v>
                  </c:pt>
                  <c:pt idx="10">
                    <c:v>6.0099999999999997E-4</c:v>
                  </c:pt>
                  <c:pt idx="11">
                    <c:v>6.7299999999999999E-4</c:v>
                  </c:pt>
                  <c:pt idx="12">
                    <c:v>6.1399999999999996E-4</c:v>
                  </c:pt>
                  <c:pt idx="13">
                    <c:v>4.0899999999999999E-3</c:v>
                  </c:pt>
                  <c:pt idx="14">
                    <c:v>5.3200000000000001E-3</c:v>
                  </c:pt>
                  <c:pt idx="15">
                    <c:v>2.7000000000000001E-3</c:v>
                  </c:pt>
                  <c:pt idx="16">
                    <c:v>3.4199999999999999E-3</c:v>
                  </c:pt>
                  <c:pt idx="17">
                    <c:v>3.1700000000000001E-3</c:v>
                  </c:pt>
                  <c:pt idx="18">
                    <c:v>3.6600000000000001E-3</c:v>
                  </c:pt>
                  <c:pt idx="19">
                    <c:v>2.3999999999999998E-3</c:v>
                  </c:pt>
                  <c:pt idx="20">
                    <c:v>2.8500000000000001E-3</c:v>
                  </c:pt>
                  <c:pt idx="21">
                    <c:v>7.0399999999999998E-4</c:v>
                  </c:pt>
                  <c:pt idx="22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80821.5</c:v>
                </c:pt>
                <c:pt idx="8">
                  <c:v>80822.5</c:v>
                </c:pt>
                <c:pt idx="9">
                  <c:v>80875</c:v>
                </c:pt>
                <c:pt idx="10">
                  <c:v>80875.5</c:v>
                </c:pt>
                <c:pt idx="11">
                  <c:v>80916.5</c:v>
                </c:pt>
                <c:pt idx="12">
                  <c:v>80917</c:v>
                </c:pt>
                <c:pt idx="13">
                  <c:v>83663.5</c:v>
                </c:pt>
                <c:pt idx="14">
                  <c:v>83664</c:v>
                </c:pt>
                <c:pt idx="15">
                  <c:v>83671</c:v>
                </c:pt>
                <c:pt idx="16">
                  <c:v>83671.5</c:v>
                </c:pt>
                <c:pt idx="17">
                  <c:v>83674.5</c:v>
                </c:pt>
                <c:pt idx="18">
                  <c:v>83676</c:v>
                </c:pt>
                <c:pt idx="19">
                  <c:v>83678.5</c:v>
                </c:pt>
                <c:pt idx="20">
                  <c:v>83679</c:v>
                </c:pt>
                <c:pt idx="21">
                  <c:v>87867.5</c:v>
                </c:pt>
                <c:pt idx="22">
                  <c:v>87868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56-4BF2-BEB9-96F06AC44A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43804.5</c:v>
                </c:pt>
                <c:pt idx="2">
                  <c:v>43808</c:v>
                </c:pt>
                <c:pt idx="3">
                  <c:v>43823</c:v>
                </c:pt>
                <c:pt idx="4">
                  <c:v>43827</c:v>
                </c:pt>
                <c:pt idx="5">
                  <c:v>69821</c:v>
                </c:pt>
                <c:pt idx="6">
                  <c:v>78090.5</c:v>
                </c:pt>
                <c:pt idx="7">
                  <c:v>80821.5</c:v>
                </c:pt>
                <c:pt idx="8">
                  <c:v>80822.5</c:v>
                </c:pt>
                <c:pt idx="9">
                  <c:v>80875</c:v>
                </c:pt>
                <c:pt idx="10">
                  <c:v>80875.5</c:v>
                </c:pt>
                <c:pt idx="11">
                  <c:v>80916.5</c:v>
                </c:pt>
                <c:pt idx="12">
                  <c:v>80917</c:v>
                </c:pt>
                <c:pt idx="13">
                  <c:v>83663.5</c:v>
                </c:pt>
                <c:pt idx="14">
                  <c:v>83664</c:v>
                </c:pt>
                <c:pt idx="15">
                  <c:v>83671</c:v>
                </c:pt>
                <c:pt idx="16">
                  <c:v>83671.5</c:v>
                </c:pt>
                <c:pt idx="17">
                  <c:v>83674.5</c:v>
                </c:pt>
                <c:pt idx="18">
                  <c:v>83676</c:v>
                </c:pt>
                <c:pt idx="19">
                  <c:v>83678.5</c:v>
                </c:pt>
                <c:pt idx="20">
                  <c:v>83679</c:v>
                </c:pt>
                <c:pt idx="21">
                  <c:v>87867.5</c:v>
                </c:pt>
                <c:pt idx="22">
                  <c:v>87868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3.7557845659029962E-2</c:v>
                </c:pt>
                <c:pt idx="1">
                  <c:v>2.2710280830390651E-2</c:v>
                </c:pt>
                <c:pt idx="2">
                  <c:v>2.2709094503029305E-2</c:v>
                </c:pt>
                <c:pt idx="3">
                  <c:v>2.2704010242909235E-2</c:v>
                </c:pt>
                <c:pt idx="4">
                  <c:v>2.2702654440210551E-2</c:v>
                </c:pt>
                <c:pt idx="5">
                  <c:v>1.389197060280457E-2</c:v>
                </c:pt>
                <c:pt idx="6">
                  <c:v>1.1089017998610191E-2</c:v>
                </c:pt>
                <c:pt idx="7">
                  <c:v>1.0163343706082847E-2</c:v>
                </c:pt>
                <c:pt idx="8">
                  <c:v>1.0163004755408177E-2</c:v>
                </c:pt>
                <c:pt idx="9">
                  <c:v>1.0145209844987933E-2</c:v>
                </c:pt>
                <c:pt idx="10">
                  <c:v>1.0145040369650599E-2</c:v>
                </c:pt>
                <c:pt idx="11">
                  <c:v>1.0131143391989075E-2</c:v>
                </c:pt>
                <c:pt idx="12">
                  <c:v>1.0130973916651739E-2</c:v>
                </c:pt>
                <c:pt idx="13">
                  <c:v>9.2000458886669911E-3</c:v>
                </c:pt>
                <c:pt idx="14">
                  <c:v>9.1998764133296544E-3</c:v>
                </c:pt>
                <c:pt idx="15">
                  <c:v>9.1975037586069577E-3</c:v>
                </c:pt>
                <c:pt idx="16">
                  <c:v>9.197334283269621E-3</c:v>
                </c:pt>
                <c:pt idx="17">
                  <c:v>9.1963174312456077E-3</c:v>
                </c:pt>
                <c:pt idx="18">
                  <c:v>9.195809005233601E-3</c:v>
                </c:pt>
                <c:pt idx="19">
                  <c:v>9.1949616285469209E-3</c:v>
                </c:pt>
                <c:pt idx="20">
                  <c:v>9.1947921532095876E-3</c:v>
                </c:pt>
                <c:pt idx="21">
                  <c:v>7.7750972523488136E-3</c:v>
                </c:pt>
                <c:pt idx="22">
                  <c:v>7.7749277770114769E-3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56-4BF2-BEB9-96F06AC44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60288"/>
        <c:axId val="1"/>
      </c:scatterChart>
      <c:valAx>
        <c:axId val="71816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6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7B2ED27-C241-5767-282C-DDEF8F588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2"/>
  <sheetViews>
    <sheetView tabSelected="1" workbookViewId="0">
      <pane xSplit="13" ySplit="22" topLeftCell="N26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6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6" customWidth="1"/>
  </cols>
  <sheetData>
    <row r="1" spans="1:21" ht="20.25" x14ac:dyDescent="0.3">
      <c r="A1" s="1" t="s">
        <v>39</v>
      </c>
      <c r="S1" s="46"/>
      <c r="T1" s="47"/>
      <c r="U1" s="46"/>
    </row>
    <row r="2" spans="1:21" ht="12.95" customHeight="1" x14ac:dyDescent="0.2">
      <c r="A2" t="s">
        <v>27</v>
      </c>
      <c r="B2" s="28" t="s">
        <v>42</v>
      </c>
      <c r="D2" s="3"/>
      <c r="S2" s="46"/>
      <c r="T2" s="47"/>
      <c r="U2" s="46"/>
    </row>
    <row r="3" spans="1:21" ht="12.95" customHeight="1" thickBot="1" x14ac:dyDescent="0.25">
      <c r="S3" s="46"/>
      <c r="T3" s="48"/>
      <c r="U3" s="46"/>
    </row>
    <row r="4" spans="1:21" ht="12.95" customHeight="1" thickTop="1" thickBot="1" x14ac:dyDescent="0.25">
      <c r="A4" s="5" t="s">
        <v>3</v>
      </c>
      <c r="C4" s="8">
        <v>36814.292000000001</v>
      </c>
      <c r="D4" s="9">
        <v>0.26617000000000002</v>
      </c>
      <c r="S4" s="46"/>
      <c r="T4" s="46"/>
      <c r="U4" s="46"/>
    </row>
    <row r="5" spans="1:21" ht="12.95" customHeight="1" thickTop="1" x14ac:dyDescent="0.2">
      <c r="A5" s="11" t="s">
        <v>31</v>
      </c>
      <c r="B5" s="12"/>
      <c r="C5" s="13">
        <v>-9.5</v>
      </c>
      <c r="D5" s="12" t="s">
        <v>32</v>
      </c>
      <c r="S5" s="46"/>
      <c r="T5" s="46"/>
      <c r="U5" s="46"/>
    </row>
    <row r="6" spans="1:21" ht="12.95" customHeight="1" x14ac:dyDescent="0.2">
      <c r="A6" s="5" t="s">
        <v>4</v>
      </c>
      <c r="S6" s="46"/>
      <c r="T6" s="46"/>
      <c r="U6" s="46"/>
    </row>
    <row r="7" spans="1:21" ht="12.95" customHeight="1" x14ac:dyDescent="0.2">
      <c r="A7" t="s">
        <v>5</v>
      </c>
      <c r="C7">
        <v>36814.292000000001</v>
      </c>
      <c r="S7" s="46"/>
      <c r="T7" s="46"/>
      <c r="U7" s="46"/>
    </row>
    <row r="8" spans="1:21" ht="12.95" customHeight="1" x14ac:dyDescent="0.2">
      <c r="A8" t="s">
        <v>6</v>
      </c>
      <c r="C8">
        <v>0.26617000000000002</v>
      </c>
      <c r="S8" s="46"/>
      <c r="T8" s="46"/>
      <c r="U8" s="46"/>
    </row>
    <row r="9" spans="1:21" ht="12.95" customHeight="1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  <c r="S9" s="46"/>
      <c r="T9" s="46"/>
      <c r="U9" s="46"/>
    </row>
    <row r="10" spans="1:21" ht="12.95" customHeight="1" thickBot="1" x14ac:dyDescent="0.25">
      <c r="A10" s="12"/>
      <c r="B10" s="12"/>
      <c r="C10" s="4" t="s">
        <v>23</v>
      </c>
      <c r="D10" s="4" t="s">
        <v>24</v>
      </c>
      <c r="E10" s="12"/>
    </row>
    <row r="11" spans="1:21" ht="12.95" customHeight="1" x14ac:dyDescent="0.2">
      <c r="A11" s="12" t="s">
        <v>19</v>
      </c>
      <c r="B11" s="12"/>
      <c r="C11" s="23">
        <f ca="1">INTERCEPT(INDIRECT($D$9):G984,INDIRECT($C$9):F984)</f>
        <v>3.7557845659029962E-2</v>
      </c>
      <c r="D11" s="3"/>
      <c r="E11" s="12"/>
    </row>
    <row r="12" spans="1:21" ht="12.95" customHeight="1" x14ac:dyDescent="0.2">
      <c r="A12" s="12" t="s">
        <v>20</v>
      </c>
      <c r="B12" s="12"/>
      <c r="C12" s="23">
        <f ca="1">SLOPE(INDIRECT($D$9):G984,INDIRECT($C$9):F984)</f>
        <v>-3.3895067467130793E-7</v>
      </c>
      <c r="D12" s="3"/>
      <c r="E12" s="12"/>
    </row>
    <row r="13" spans="1:21" ht="12.95" customHeight="1" x14ac:dyDescent="0.2">
      <c r="A13" s="12" t="s">
        <v>22</v>
      </c>
      <c r="B13" s="12"/>
      <c r="C13" s="3" t="s">
        <v>17</v>
      </c>
    </row>
    <row r="14" spans="1:21" ht="12.95" customHeight="1" x14ac:dyDescent="0.2">
      <c r="A14" s="12"/>
      <c r="B14" s="12"/>
      <c r="C14" s="12"/>
    </row>
    <row r="15" spans="1:21" ht="12.95" customHeight="1" x14ac:dyDescent="0.2">
      <c r="A15" s="14" t="s">
        <v>21</v>
      </c>
      <c r="B15" s="12"/>
      <c r="C15" s="15">
        <f ca="1">(C7+C11)+(C8+C12)*INT(MAX(F21:F3525))</f>
        <v>60202.125334927776</v>
      </c>
      <c r="E15" s="16" t="s">
        <v>36</v>
      </c>
      <c r="F15" s="13">
        <v>1</v>
      </c>
    </row>
    <row r="16" spans="1:21" ht="12.95" customHeight="1" x14ac:dyDescent="0.2">
      <c r="A16" s="18" t="s">
        <v>7</v>
      </c>
      <c r="B16" s="12"/>
      <c r="C16" s="19">
        <f ca="1">+C8+C12</f>
        <v>0.26616966104932532</v>
      </c>
      <c r="E16" s="16" t="s">
        <v>33</v>
      </c>
      <c r="F16" s="17">
        <f ca="1">NOW()+15018.5+$C$5/24</f>
        <v>60325.732312962959</v>
      </c>
    </row>
    <row r="17" spans="1:20" ht="12.95" customHeight="1" thickBot="1" x14ac:dyDescent="0.25">
      <c r="A17" s="16" t="s">
        <v>30</v>
      </c>
      <c r="B17" s="12"/>
      <c r="C17" s="12">
        <f>COUNT(C21:C2183)</f>
        <v>23</v>
      </c>
      <c r="E17" s="16" t="s">
        <v>37</v>
      </c>
      <c r="F17" s="17">
        <f ca="1">ROUND(2*(F16-$C$7)/$C$8,0)/2+F15</f>
        <v>88333.5</v>
      </c>
    </row>
    <row r="18" spans="1:20" ht="12.95" customHeight="1" thickTop="1" thickBot="1" x14ac:dyDescent="0.25">
      <c r="A18" s="18" t="s">
        <v>8</v>
      </c>
      <c r="B18" s="12"/>
      <c r="C18" s="21">
        <f ca="1">+C15</f>
        <v>60202.125334927776</v>
      </c>
      <c r="D18" s="22">
        <f ca="1">+C16</f>
        <v>0.26616966104932532</v>
      </c>
      <c r="E18" s="16" t="s">
        <v>38</v>
      </c>
      <c r="F18" s="25">
        <f ca="1">ROUND(2*(F16-$C$15)/$C$16,0)/2+F15</f>
        <v>465.5</v>
      </c>
    </row>
    <row r="19" spans="1:20" ht="12.95" customHeight="1" thickTop="1" x14ac:dyDescent="0.2">
      <c r="E19" s="16" t="s">
        <v>34</v>
      </c>
      <c r="F19" s="20">
        <f ca="1">+$C$15+$C$16*F18-15018.5-$C$5/24</f>
        <v>45307.923145479574</v>
      </c>
    </row>
    <row r="20" spans="1:20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45</v>
      </c>
      <c r="J20" s="7" t="s">
        <v>0</v>
      </c>
      <c r="K20" s="7" t="s">
        <v>1</v>
      </c>
      <c r="L20" s="7" t="s">
        <v>49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</row>
    <row r="21" spans="1:20" ht="12.95" customHeight="1" x14ac:dyDescent="0.2">
      <c r="A21" t="s">
        <v>15</v>
      </c>
      <c r="C21" s="10">
        <f>+C4</f>
        <v>36814.292000000001</v>
      </c>
      <c r="D21" s="10" t="s">
        <v>17</v>
      </c>
      <c r="E21">
        <f t="shared" ref="E21:E41" si="0">+(C21-C$7)/C$8</f>
        <v>0</v>
      </c>
      <c r="F21">
        <f t="shared" ref="F21:F41" si="1">ROUND(2*E21,0)/2</f>
        <v>0</v>
      </c>
      <c r="G21">
        <f t="shared" ref="G21:G41" si="2">+C21-(C$7+F21*C$8)</f>
        <v>0</v>
      </c>
      <c r="H21">
        <f>+G21</f>
        <v>0</v>
      </c>
      <c r="O21">
        <f t="shared" ref="O21:O41" ca="1" si="3">+C$11+C$12*$F21</f>
        <v>3.7557845659029962E-2</v>
      </c>
      <c r="Q21" s="2">
        <f t="shared" ref="Q21:Q41" si="4">+C21-15018.5</f>
        <v>21795.792000000001</v>
      </c>
    </row>
    <row r="22" spans="1:20" ht="12.95" customHeight="1" x14ac:dyDescent="0.2">
      <c r="A22" s="32" t="s">
        <v>43</v>
      </c>
      <c r="B22" s="33" t="s">
        <v>41</v>
      </c>
      <c r="C22" s="32">
        <v>48473.779900000001</v>
      </c>
      <c r="D22" s="32">
        <v>4.0000000000000002E-4</v>
      </c>
      <c r="E22">
        <f t="shared" si="0"/>
        <v>43804.665815080582</v>
      </c>
      <c r="F22">
        <f t="shared" si="1"/>
        <v>43804.5</v>
      </c>
      <c r="G22">
        <f t="shared" si="2"/>
        <v>4.4134999996458646E-2</v>
      </c>
      <c r="J22">
        <f>+G22</f>
        <v>4.4134999996458646E-2</v>
      </c>
      <c r="O22">
        <f t="shared" ca="1" si="3"/>
        <v>2.2710280830390651E-2</v>
      </c>
      <c r="Q22" s="2">
        <f t="shared" si="4"/>
        <v>33455.279900000001</v>
      </c>
    </row>
    <row r="23" spans="1:20" ht="12.95" customHeight="1" x14ac:dyDescent="0.2">
      <c r="A23" s="32" t="s">
        <v>43</v>
      </c>
      <c r="B23" s="33" t="s">
        <v>41</v>
      </c>
      <c r="C23" s="32">
        <v>48474.702100000002</v>
      </c>
      <c r="D23" s="32">
        <v>2.9999999999999997E-4</v>
      </c>
      <c r="E23">
        <f t="shared" si="0"/>
        <v>43808.130518089944</v>
      </c>
      <c r="F23">
        <f t="shared" si="1"/>
        <v>43808</v>
      </c>
      <c r="G23">
        <f t="shared" si="2"/>
        <v>3.4740000002784654E-2</v>
      </c>
      <c r="J23">
        <f>+G23</f>
        <v>3.4740000002784654E-2</v>
      </c>
      <c r="O23">
        <f t="shared" ca="1" si="3"/>
        <v>2.2709094503029305E-2</v>
      </c>
      <c r="Q23" s="2">
        <f t="shared" si="4"/>
        <v>33456.202100000002</v>
      </c>
    </row>
    <row r="24" spans="1:20" ht="12.95" customHeight="1" x14ac:dyDescent="0.2">
      <c r="A24" s="32" t="s">
        <v>43</v>
      </c>
      <c r="B24" s="33" t="s">
        <v>41</v>
      </c>
      <c r="C24" s="32">
        <v>48478.696400000001</v>
      </c>
      <c r="D24" s="32">
        <v>2.9999999999999997E-4</v>
      </c>
      <c r="E24">
        <f t="shared" si="0"/>
        <v>43823.137092835401</v>
      </c>
      <c r="F24">
        <f t="shared" si="1"/>
        <v>43823</v>
      </c>
      <c r="G24">
        <f t="shared" si="2"/>
        <v>3.6489999998593703E-2</v>
      </c>
      <c r="J24">
        <f>+G24</f>
        <v>3.6489999998593703E-2</v>
      </c>
      <c r="O24">
        <f t="shared" ca="1" si="3"/>
        <v>2.2704010242909235E-2</v>
      </c>
      <c r="Q24" s="2">
        <f t="shared" si="4"/>
        <v>33460.196400000001</v>
      </c>
    </row>
    <row r="25" spans="1:20" ht="12.95" customHeight="1" x14ac:dyDescent="0.2">
      <c r="A25" s="32" t="s">
        <v>43</v>
      </c>
      <c r="B25" s="33" t="s">
        <v>44</v>
      </c>
      <c r="C25" s="32">
        <v>48479.772599999997</v>
      </c>
      <c r="D25" s="32">
        <v>2.9999999999999997E-4</v>
      </c>
      <c r="E25">
        <f t="shared" si="0"/>
        <v>43827.180373445524</v>
      </c>
      <c r="F25">
        <f t="shared" si="1"/>
        <v>43827</v>
      </c>
      <c r="G25">
        <f t="shared" si="2"/>
        <v>4.8009999998612329E-2</v>
      </c>
      <c r="J25">
        <f>+G25</f>
        <v>4.8009999998612329E-2</v>
      </c>
      <c r="O25">
        <f t="shared" ca="1" si="3"/>
        <v>2.2702654440210551E-2</v>
      </c>
      <c r="Q25" s="2">
        <f t="shared" si="4"/>
        <v>33461.272599999997</v>
      </c>
    </row>
    <row r="26" spans="1:20" ht="12.95" customHeight="1" x14ac:dyDescent="0.2">
      <c r="A26" s="29" t="s">
        <v>40</v>
      </c>
      <c r="B26" s="30" t="s">
        <v>41</v>
      </c>
      <c r="C26" s="31">
        <v>55398.588000000003</v>
      </c>
      <c r="D26" s="31">
        <v>3.0000000000000001E-3</v>
      </c>
      <c r="E26">
        <f t="shared" si="0"/>
        <v>69821.151895405201</v>
      </c>
      <c r="F26">
        <f t="shared" si="1"/>
        <v>69821</v>
      </c>
      <c r="G26">
        <f t="shared" si="2"/>
        <v>4.0430000000924338E-2</v>
      </c>
      <c r="I26">
        <f>+G26</f>
        <v>4.0430000000924338E-2</v>
      </c>
      <c r="O26">
        <f t="shared" ca="1" si="3"/>
        <v>1.389197060280457E-2</v>
      </c>
      <c r="Q26" s="2">
        <f t="shared" si="4"/>
        <v>40380.088000000003</v>
      </c>
    </row>
    <row r="27" spans="1:20" ht="12.95" customHeight="1" x14ac:dyDescent="0.2">
      <c r="A27" s="34" t="s">
        <v>46</v>
      </c>
      <c r="B27" s="35" t="s">
        <v>44</v>
      </c>
      <c r="C27" s="36">
        <v>57599.669950000003</v>
      </c>
      <c r="D27" s="36">
        <v>2.0000000000000001E-4</v>
      </c>
      <c r="E27">
        <f t="shared" si="0"/>
        <v>78090.61107562836</v>
      </c>
      <c r="F27">
        <f t="shared" si="1"/>
        <v>78090.5</v>
      </c>
      <c r="G27">
        <f t="shared" si="2"/>
        <v>2.9564999997091945E-2</v>
      </c>
      <c r="K27">
        <f t="shared" ref="K27:K41" si="5">+G27</f>
        <v>2.9564999997091945E-2</v>
      </c>
      <c r="O27">
        <f t="shared" ca="1" si="3"/>
        <v>1.1089017998610191E-2</v>
      </c>
      <c r="Q27" s="2">
        <f t="shared" si="4"/>
        <v>42581.169950000003</v>
      </c>
    </row>
    <row r="28" spans="1:20" ht="12.95" customHeight="1" x14ac:dyDescent="0.2">
      <c r="A28" s="40" t="s">
        <v>48</v>
      </c>
      <c r="B28" s="40" t="s">
        <v>41</v>
      </c>
      <c r="C28" s="42">
        <v>58326.605909874663</v>
      </c>
      <c r="D28" s="43">
        <v>5.9000000000000003E-4</v>
      </c>
      <c r="E28">
        <f t="shared" si="0"/>
        <v>80821.707592420862</v>
      </c>
      <c r="F28">
        <f t="shared" si="1"/>
        <v>80821.5</v>
      </c>
      <c r="G28">
        <f t="shared" si="2"/>
        <v>5.5254874663660303E-2</v>
      </c>
      <c r="L28">
        <f t="shared" ref="L28:L33" si="6">+G28</f>
        <v>5.5254874663660303E-2</v>
      </c>
      <c r="O28">
        <f t="shared" ca="1" si="3"/>
        <v>1.0163343706082847E-2</v>
      </c>
      <c r="Q28" s="2">
        <f t="shared" si="4"/>
        <v>43308.105909874663</v>
      </c>
      <c r="T28" s="45" t="s">
        <v>51</v>
      </c>
    </row>
    <row r="29" spans="1:20" ht="12.95" customHeight="1" x14ac:dyDescent="0.2">
      <c r="A29" s="40" t="s">
        <v>48</v>
      </c>
      <c r="B29" s="40" t="s">
        <v>44</v>
      </c>
      <c r="C29" s="42">
        <v>58326.759860560298</v>
      </c>
      <c r="D29" s="43">
        <v>5.1400000000000003E-4</v>
      </c>
      <c r="E29">
        <f t="shared" si="0"/>
        <v>80822.285984747694</v>
      </c>
      <c r="F29">
        <f t="shared" si="1"/>
        <v>80822.5</v>
      </c>
      <c r="G29">
        <f t="shared" si="2"/>
        <v>-5.696443970373366E-2</v>
      </c>
      <c r="L29">
        <f t="shared" si="6"/>
        <v>-5.696443970373366E-2</v>
      </c>
      <c r="O29">
        <f t="shared" ca="1" si="3"/>
        <v>1.0163004755408177E-2</v>
      </c>
      <c r="Q29" s="2">
        <f t="shared" si="4"/>
        <v>43308.259860560298</v>
      </c>
      <c r="T29" s="45" t="s">
        <v>51</v>
      </c>
    </row>
    <row r="30" spans="1:20" ht="12.95" customHeight="1" x14ac:dyDescent="0.2">
      <c r="A30" s="40" t="s">
        <v>48</v>
      </c>
      <c r="B30" s="40" t="s">
        <v>41</v>
      </c>
      <c r="C30" s="42">
        <v>58340.741979855113</v>
      </c>
      <c r="D30" s="43">
        <v>5.2899999999999996E-4</v>
      </c>
      <c r="E30">
        <f t="shared" si="0"/>
        <v>80874.816770692079</v>
      </c>
      <c r="F30">
        <f t="shared" si="1"/>
        <v>80875</v>
      </c>
      <c r="G30">
        <f t="shared" si="2"/>
        <v>-4.8770144887384959E-2</v>
      </c>
      <c r="L30">
        <f t="shared" si="6"/>
        <v>-4.8770144887384959E-2</v>
      </c>
      <c r="O30">
        <f t="shared" ca="1" si="3"/>
        <v>1.0145209844987933E-2</v>
      </c>
      <c r="Q30" s="2">
        <f t="shared" si="4"/>
        <v>43322.241979855113</v>
      </c>
      <c r="T30" s="45" t="s">
        <v>51</v>
      </c>
    </row>
    <row r="31" spans="1:20" ht="12.95" customHeight="1" x14ac:dyDescent="0.2">
      <c r="A31" s="40" t="s">
        <v>48</v>
      </c>
      <c r="B31" s="40" t="s">
        <v>44</v>
      </c>
      <c r="C31" s="42">
        <v>58340.8957797084</v>
      </c>
      <c r="D31" s="43">
        <v>6.0099999999999997E-4</v>
      </c>
      <c r="E31">
        <f t="shared" si="0"/>
        <v>80875.394596342172</v>
      </c>
      <c r="F31">
        <f t="shared" si="1"/>
        <v>80875.5</v>
      </c>
      <c r="G31">
        <f t="shared" si="2"/>
        <v>-2.8055291601049248E-2</v>
      </c>
      <c r="L31">
        <f t="shared" si="6"/>
        <v>-2.8055291601049248E-2</v>
      </c>
      <c r="O31">
        <f t="shared" ca="1" si="3"/>
        <v>1.0145040369650599E-2</v>
      </c>
      <c r="Q31" s="2">
        <f t="shared" si="4"/>
        <v>43322.3957797084</v>
      </c>
      <c r="T31" s="45" t="s">
        <v>51</v>
      </c>
    </row>
    <row r="32" spans="1:20" ht="12.95" customHeight="1" x14ac:dyDescent="0.2">
      <c r="A32" s="40" t="s">
        <v>48</v>
      </c>
      <c r="B32" s="40" t="s">
        <v>41</v>
      </c>
      <c r="C32" s="42">
        <v>58351.805149835534</v>
      </c>
      <c r="D32" s="43">
        <v>6.7299999999999999E-4</v>
      </c>
      <c r="E32">
        <f t="shared" si="0"/>
        <v>80916.381071629148</v>
      </c>
      <c r="F32">
        <f t="shared" si="1"/>
        <v>80916.5</v>
      </c>
      <c r="G32">
        <f t="shared" si="2"/>
        <v>-3.1655164464609697E-2</v>
      </c>
      <c r="L32">
        <f t="shared" si="6"/>
        <v>-3.1655164464609697E-2</v>
      </c>
      <c r="O32">
        <f t="shared" ca="1" si="3"/>
        <v>1.0131143391989075E-2</v>
      </c>
      <c r="Q32" s="2">
        <f t="shared" si="4"/>
        <v>43333.305149835534</v>
      </c>
      <c r="T32" s="45" t="s">
        <v>51</v>
      </c>
    </row>
    <row r="33" spans="1:20" ht="12.95" customHeight="1" x14ac:dyDescent="0.2">
      <c r="A33" s="40" t="s">
        <v>48</v>
      </c>
      <c r="B33" s="40" t="s">
        <v>44</v>
      </c>
      <c r="C33" s="42">
        <v>58351.958790421952</v>
      </c>
      <c r="D33" s="43">
        <v>6.1399999999999996E-4</v>
      </c>
      <c r="E33">
        <f t="shared" si="0"/>
        <v>80916.958298914033</v>
      </c>
      <c r="F33">
        <f t="shared" si="1"/>
        <v>80917</v>
      </c>
      <c r="G33">
        <f t="shared" si="2"/>
        <v>-1.10995780560188E-2</v>
      </c>
      <c r="L33">
        <f t="shared" si="6"/>
        <v>-1.10995780560188E-2</v>
      </c>
      <c r="O33">
        <f t="shared" ca="1" si="3"/>
        <v>1.0130973916651739E-2</v>
      </c>
      <c r="Q33" s="2">
        <f t="shared" si="4"/>
        <v>43333.458790421952</v>
      </c>
      <c r="T33" s="45" t="s">
        <v>51</v>
      </c>
    </row>
    <row r="34" spans="1:20" ht="12.95" customHeight="1" x14ac:dyDescent="0.2">
      <c r="A34" s="37" t="s">
        <v>47</v>
      </c>
      <c r="B34" s="38" t="s">
        <v>41</v>
      </c>
      <c r="C34" s="39">
        <v>59083.041239999999</v>
      </c>
      <c r="D34" s="39">
        <v>4.0899999999999999E-3</v>
      </c>
      <c r="E34">
        <f t="shared" si="0"/>
        <v>83663.633166773099</v>
      </c>
      <c r="F34">
        <f t="shared" si="1"/>
        <v>83663.5</v>
      </c>
      <c r="G34">
        <f t="shared" si="2"/>
        <v>3.5444999994069804E-2</v>
      </c>
      <c r="K34">
        <f t="shared" si="5"/>
        <v>3.5444999994069804E-2</v>
      </c>
      <c r="O34">
        <f t="shared" ca="1" si="3"/>
        <v>9.2000458886669911E-3</v>
      </c>
      <c r="Q34" s="2">
        <f t="shared" si="4"/>
        <v>44064.541239999999</v>
      </c>
      <c r="T34" s="45"/>
    </row>
    <row r="35" spans="1:20" ht="12.95" customHeight="1" x14ac:dyDescent="0.2">
      <c r="A35" s="37" t="s">
        <v>47</v>
      </c>
      <c r="B35" s="38" t="s">
        <v>44</v>
      </c>
      <c r="C35" s="39">
        <v>59083.19399</v>
      </c>
      <c r="D35" s="39">
        <v>5.3200000000000001E-3</v>
      </c>
      <c r="E35">
        <f t="shared" si="0"/>
        <v>83664.207048127122</v>
      </c>
      <c r="F35">
        <f t="shared" si="1"/>
        <v>83664</v>
      </c>
      <c r="G35">
        <f t="shared" si="2"/>
        <v>5.5110000001150183E-2</v>
      </c>
      <c r="K35">
        <f t="shared" si="5"/>
        <v>5.5110000001150183E-2</v>
      </c>
      <c r="O35">
        <f t="shared" ca="1" si="3"/>
        <v>9.1998764133296544E-3</v>
      </c>
      <c r="Q35" s="2">
        <f t="shared" si="4"/>
        <v>44064.69399</v>
      </c>
      <c r="T35" s="45"/>
    </row>
    <row r="36" spans="1:20" ht="12.95" customHeight="1" x14ac:dyDescent="0.2">
      <c r="A36" s="37" t="s">
        <v>47</v>
      </c>
      <c r="B36" s="38" t="s">
        <v>44</v>
      </c>
      <c r="C36" s="39">
        <v>59085.039109999998</v>
      </c>
      <c r="D36" s="39">
        <v>2.7000000000000001E-3</v>
      </c>
      <c r="E36">
        <f t="shared" si="0"/>
        <v>83671.139159183964</v>
      </c>
      <c r="F36">
        <f t="shared" si="1"/>
        <v>83671</v>
      </c>
      <c r="G36">
        <f t="shared" si="2"/>
        <v>3.7039999995613471E-2</v>
      </c>
      <c r="K36">
        <f t="shared" si="5"/>
        <v>3.7039999995613471E-2</v>
      </c>
      <c r="O36">
        <f t="shared" ca="1" si="3"/>
        <v>9.1975037586069577E-3</v>
      </c>
      <c r="Q36" s="2">
        <f t="shared" si="4"/>
        <v>44066.539109999998</v>
      </c>
      <c r="T36" s="45"/>
    </row>
    <row r="37" spans="1:20" ht="12.95" customHeight="1" x14ac:dyDescent="0.2">
      <c r="A37" s="37" t="s">
        <v>47</v>
      </c>
      <c r="B37" s="38" t="s">
        <v>41</v>
      </c>
      <c r="C37" s="39">
        <v>59085.192490000001</v>
      </c>
      <c r="D37" s="39">
        <v>3.4199999999999999E-3</v>
      </c>
      <c r="E37">
        <f t="shared" si="0"/>
        <v>83671.715407446361</v>
      </c>
      <c r="F37">
        <f t="shared" si="1"/>
        <v>83671.5</v>
      </c>
      <c r="G37">
        <f t="shared" si="2"/>
        <v>5.7334999997692648E-2</v>
      </c>
      <c r="K37">
        <f t="shared" si="5"/>
        <v>5.7334999997692648E-2</v>
      </c>
      <c r="O37">
        <f t="shared" ca="1" si="3"/>
        <v>9.197334283269621E-3</v>
      </c>
      <c r="Q37" s="2">
        <f t="shared" si="4"/>
        <v>44066.692490000001</v>
      </c>
      <c r="T37" s="45"/>
    </row>
    <row r="38" spans="1:20" ht="12.95" customHeight="1" x14ac:dyDescent="0.2">
      <c r="A38" s="37" t="s">
        <v>47</v>
      </c>
      <c r="B38" s="38" t="s">
        <v>44</v>
      </c>
      <c r="C38" s="39">
        <v>59085.961479999998</v>
      </c>
      <c r="D38" s="39">
        <v>3.1700000000000001E-3</v>
      </c>
      <c r="E38">
        <f t="shared" si="0"/>
        <v>83674.604500882881</v>
      </c>
      <c r="F38">
        <f t="shared" si="1"/>
        <v>83674.5</v>
      </c>
      <c r="G38">
        <f t="shared" si="2"/>
        <v>2.7814999994006939E-2</v>
      </c>
      <c r="K38">
        <f t="shared" si="5"/>
        <v>2.7814999994006939E-2</v>
      </c>
      <c r="O38">
        <f t="shared" ca="1" si="3"/>
        <v>9.1963174312456077E-3</v>
      </c>
      <c r="Q38" s="2">
        <f t="shared" si="4"/>
        <v>44067.461479999998</v>
      </c>
      <c r="T38" s="45"/>
    </row>
    <row r="39" spans="1:20" ht="12.95" customHeight="1" x14ac:dyDescent="0.2">
      <c r="A39" s="37" t="s">
        <v>47</v>
      </c>
      <c r="B39" s="38" t="s">
        <v>44</v>
      </c>
      <c r="C39" s="39">
        <v>59086.268029999999</v>
      </c>
      <c r="D39" s="39">
        <v>3.6600000000000001E-3</v>
      </c>
      <c r="E39">
        <f t="shared" si="0"/>
        <v>83675.756208438208</v>
      </c>
      <c r="F39">
        <f t="shared" si="1"/>
        <v>83676</v>
      </c>
      <c r="G39">
        <f t="shared" si="2"/>
        <v>-6.4890000001469161E-2</v>
      </c>
      <c r="K39">
        <f t="shared" si="5"/>
        <v>-6.4890000001469161E-2</v>
      </c>
      <c r="O39">
        <f t="shared" ca="1" si="3"/>
        <v>9.195809005233601E-3</v>
      </c>
      <c r="Q39" s="2">
        <f t="shared" si="4"/>
        <v>44067.768029999999</v>
      </c>
      <c r="T39" s="45"/>
    </row>
    <row r="40" spans="1:20" ht="12.95" customHeight="1" x14ac:dyDescent="0.2">
      <c r="A40" s="37" t="s">
        <v>47</v>
      </c>
      <c r="B40" s="38" t="s">
        <v>41</v>
      </c>
      <c r="C40" s="39">
        <v>59087.03701</v>
      </c>
      <c r="D40" s="39">
        <v>2.3999999999999998E-3</v>
      </c>
      <c r="E40">
        <f t="shared" si="0"/>
        <v>83678.645264304752</v>
      </c>
      <c r="F40">
        <f t="shared" si="1"/>
        <v>83678.5</v>
      </c>
      <c r="G40">
        <f t="shared" si="2"/>
        <v>3.8665000000037253E-2</v>
      </c>
      <c r="K40">
        <f t="shared" si="5"/>
        <v>3.8665000000037253E-2</v>
      </c>
      <c r="O40">
        <f t="shared" ca="1" si="3"/>
        <v>9.1949616285469209E-3</v>
      </c>
      <c r="Q40" s="2">
        <f t="shared" si="4"/>
        <v>44068.53701</v>
      </c>
      <c r="T40" s="45"/>
    </row>
    <row r="41" spans="1:20" ht="12.95" customHeight="1" x14ac:dyDescent="0.2">
      <c r="A41" s="37" t="s">
        <v>47</v>
      </c>
      <c r="B41" s="38" t="s">
        <v>44</v>
      </c>
      <c r="C41" s="39">
        <v>59087.189290000002</v>
      </c>
      <c r="D41" s="39">
        <v>2.8500000000000001E-3</v>
      </c>
      <c r="E41">
        <f t="shared" si="0"/>
        <v>83679.21737987001</v>
      </c>
      <c r="F41">
        <f t="shared" si="1"/>
        <v>83679</v>
      </c>
      <c r="G41">
        <f t="shared" si="2"/>
        <v>5.7860000000800937E-2</v>
      </c>
      <c r="K41">
        <f t="shared" si="5"/>
        <v>5.7860000000800937E-2</v>
      </c>
      <c r="O41">
        <f t="shared" ca="1" si="3"/>
        <v>9.1947921532095876E-3</v>
      </c>
      <c r="Q41" s="2">
        <f t="shared" si="4"/>
        <v>44068.689290000002</v>
      </c>
      <c r="T41" s="45"/>
    </row>
    <row r="42" spans="1:20" ht="12.95" customHeight="1" x14ac:dyDescent="0.2">
      <c r="A42" s="40" t="s">
        <v>50</v>
      </c>
      <c r="B42" s="41" t="s">
        <v>44</v>
      </c>
      <c r="C42" s="44">
        <v>60201.947614999954</v>
      </c>
      <c r="D42" s="44">
        <v>7.0399999999999998E-4</v>
      </c>
      <c r="E42">
        <f t="shared" ref="E42:E43" si="7">+(C42-C$7)/C$8</f>
        <v>87867.361517075362</v>
      </c>
      <c r="F42">
        <f t="shared" ref="F42:F43" si="8">ROUND(2*E42,0)/2</f>
        <v>87867.5</v>
      </c>
      <c r="G42">
        <f t="shared" ref="G42:G43" si="9">+C42-(C$7+F42*C$8)</f>
        <v>-3.6860000051092356E-2</v>
      </c>
      <c r="K42">
        <f t="shared" ref="K42:K43" si="10">+G42</f>
        <v>-3.6860000051092356E-2</v>
      </c>
      <c r="O42">
        <f t="shared" ref="O42:O43" ca="1" si="11">+C$11+C$12*$F42</f>
        <v>7.7750972523488136E-3</v>
      </c>
      <c r="Q42" s="2">
        <f t="shared" ref="Q42:Q43" si="12">+C42-15018.5</f>
        <v>45183.447614999954</v>
      </c>
      <c r="T42" s="45" t="s">
        <v>51</v>
      </c>
    </row>
    <row r="43" spans="1:20" ht="12.95" customHeight="1" x14ac:dyDescent="0.2">
      <c r="A43" s="40" t="s">
        <v>50</v>
      </c>
      <c r="B43" s="41" t="s">
        <v>41</v>
      </c>
      <c r="C43" s="44">
        <v>60202.101329999976</v>
      </c>
      <c r="D43" s="44">
        <v>6.2E-4</v>
      </c>
      <c r="E43">
        <f t="shared" si="7"/>
        <v>87867.939023931976</v>
      </c>
      <c r="F43">
        <f t="shared" si="8"/>
        <v>87868</v>
      </c>
      <c r="G43">
        <f t="shared" si="9"/>
        <v>-1.6230000022915192E-2</v>
      </c>
      <c r="K43">
        <f t="shared" si="10"/>
        <v>-1.6230000022915192E-2</v>
      </c>
      <c r="O43">
        <f t="shared" ca="1" si="11"/>
        <v>7.7749277770114769E-3</v>
      </c>
      <c r="Q43" s="2">
        <f t="shared" si="12"/>
        <v>45183.601329999976</v>
      </c>
      <c r="T43" s="45" t="s">
        <v>51</v>
      </c>
    </row>
    <row r="44" spans="1:20" ht="12.95" customHeight="1" x14ac:dyDescent="0.2">
      <c r="C44" s="10"/>
      <c r="D44" s="10"/>
    </row>
    <row r="45" spans="1:20" ht="12.95" customHeight="1" x14ac:dyDescent="0.2">
      <c r="C45" s="10"/>
      <c r="D45" s="10"/>
    </row>
    <row r="46" spans="1:20" ht="12.95" customHeight="1" x14ac:dyDescent="0.2">
      <c r="C46" s="10"/>
      <c r="D46" s="10"/>
    </row>
    <row r="47" spans="1:20" ht="12.95" customHeight="1" x14ac:dyDescent="0.2">
      <c r="C47" s="10"/>
      <c r="D47" s="10"/>
    </row>
    <row r="48" spans="1:20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ht="12.95" customHeight="1" x14ac:dyDescent="0.2">
      <c r="C153" s="10"/>
      <c r="D153" s="10"/>
    </row>
    <row r="154" spans="3:4" ht="12.95" customHeight="1" x14ac:dyDescent="0.2">
      <c r="C154" s="10"/>
      <c r="D154" s="10"/>
    </row>
    <row r="155" spans="3:4" ht="12.95" customHeight="1" x14ac:dyDescent="0.2">
      <c r="C155" s="10"/>
      <c r="D155" s="10"/>
    </row>
    <row r="156" spans="3:4" ht="12.95" customHeight="1" x14ac:dyDescent="0.2">
      <c r="C156" s="10"/>
      <c r="D156" s="10"/>
    </row>
    <row r="157" spans="3:4" ht="12.95" customHeight="1" x14ac:dyDescent="0.2">
      <c r="C157" s="10"/>
      <c r="D157" s="10"/>
    </row>
    <row r="158" spans="3:4" ht="12.95" customHeight="1" x14ac:dyDescent="0.2">
      <c r="C158" s="10"/>
      <c r="D158" s="10"/>
    </row>
    <row r="159" spans="3:4" ht="12.95" customHeight="1" x14ac:dyDescent="0.2">
      <c r="C159" s="10"/>
      <c r="D159" s="10"/>
    </row>
    <row r="160" spans="3:4" ht="12.95" customHeight="1" x14ac:dyDescent="0.2">
      <c r="C160" s="10"/>
      <c r="D160" s="10"/>
    </row>
    <row r="161" spans="3:4" ht="12.95" customHeight="1" x14ac:dyDescent="0.2">
      <c r="C161" s="10"/>
      <c r="D161" s="10"/>
    </row>
    <row r="162" spans="3:4" ht="12.95" customHeight="1" x14ac:dyDescent="0.2">
      <c r="C162" s="10"/>
      <c r="D162" s="10"/>
    </row>
    <row r="163" spans="3:4" ht="12.95" customHeight="1" x14ac:dyDescent="0.2">
      <c r="C163" s="10"/>
      <c r="D163" s="10"/>
    </row>
    <row r="164" spans="3:4" ht="12.95" customHeight="1" x14ac:dyDescent="0.2">
      <c r="C164" s="10"/>
      <c r="D164" s="10"/>
    </row>
    <row r="165" spans="3:4" ht="12.95" customHeight="1" x14ac:dyDescent="0.2">
      <c r="C165" s="10"/>
      <c r="D165" s="10"/>
    </row>
    <row r="166" spans="3:4" ht="12.95" customHeight="1" x14ac:dyDescent="0.2">
      <c r="C166" s="10"/>
      <c r="D166" s="10"/>
    </row>
    <row r="167" spans="3:4" ht="12.95" customHeight="1" x14ac:dyDescent="0.2">
      <c r="C167" s="10"/>
      <c r="D167" s="10"/>
    </row>
    <row r="168" spans="3:4" ht="12.95" customHeight="1" x14ac:dyDescent="0.2">
      <c r="C168" s="10"/>
      <c r="D168" s="10"/>
    </row>
    <row r="169" spans="3:4" ht="12.95" customHeight="1" x14ac:dyDescent="0.2">
      <c r="C169" s="10"/>
      <c r="D169" s="10"/>
    </row>
    <row r="170" spans="3:4" ht="12.95" customHeight="1" x14ac:dyDescent="0.2">
      <c r="C170" s="10"/>
      <c r="D170" s="10"/>
    </row>
    <row r="171" spans="3:4" ht="12.95" customHeight="1" x14ac:dyDescent="0.2">
      <c r="C171" s="10"/>
      <c r="D171" s="10"/>
    </row>
    <row r="172" spans="3:4" ht="12.95" customHeight="1" x14ac:dyDescent="0.2">
      <c r="C172" s="10"/>
      <c r="D172" s="10"/>
    </row>
    <row r="173" spans="3:4" ht="12.95" customHeight="1" x14ac:dyDescent="0.2">
      <c r="C173" s="10"/>
      <c r="D173" s="10"/>
    </row>
    <row r="174" spans="3:4" ht="12.95" customHeight="1" x14ac:dyDescent="0.2">
      <c r="C174" s="10"/>
      <c r="D174" s="10"/>
    </row>
    <row r="175" spans="3:4" ht="12.95" customHeight="1" x14ac:dyDescent="0.2">
      <c r="C175" s="10"/>
      <c r="D175" s="10"/>
    </row>
    <row r="176" spans="3:4" ht="12.95" customHeight="1" x14ac:dyDescent="0.2">
      <c r="C176" s="10"/>
      <c r="D176" s="10"/>
    </row>
    <row r="177" spans="3:4" ht="12.95" customHeight="1" x14ac:dyDescent="0.2">
      <c r="C177" s="10"/>
      <c r="D177" s="10"/>
    </row>
    <row r="178" spans="3:4" ht="12.95" customHeight="1" x14ac:dyDescent="0.2">
      <c r="C178" s="10"/>
      <c r="D178" s="10"/>
    </row>
    <row r="179" spans="3:4" ht="12.95" customHeight="1" x14ac:dyDescent="0.2">
      <c r="C179" s="10"/>
      <c r="D179" s="10"/>
    </row>
    <row r="180" spans="3:4" ht="12.95" customHeight="1" x14ac:dyDescent="0.2">
      <c r="C180" s="10"/>
      <c r="D180" s="10"/>
    </row>
    <row r="181" spans="3:4" ht="12.95" customHeight="1" x14ac:dyDescent="0.2">
      <c r="C181" s="10"/>
      <c r="D181" s="10"/>
    </row>
    <row r="182" spans="3:4" ht="12.95" customHeight="1" x14ac:dyDescent="0.2">
      <c r="C182" s="10"/>
      <c r="D182" s="10"/>
    </row>
    <row r="183" spans="3:4" ht="12.95" customHeight="1" x14ac:dyDescent="0.2">
      <c r="C183" s="10"/>
      <c r="D183" s="10"/>
    </row>
    <row r="184" spans="3:4" ht="12.95" customHeight="1" x14ac:dyDescent="0.2">
      <c r="C184" s="10"/>
      <c r="D184" s="10"/>
    </row>
    <row r="185" spans="3:4" ht="12.95" customHeight="1" x14ac:dyDescent="0.2">
      <c r="C185" s="10"/>
      <c r="D185" s="10"/>
    </row>
    <row r="186" spans="3:4" ht="12.95" customHeight="1" x14ac:dyDescent="0.2">
      <c r="C186" s="10"/>
      <c r="D186" s="10"/>
    </row>
    <row r="187" spans="3:4" ht="12.95" customHeight="1" x14ac:dyDescent="0.2">
      <c r="C187" s="10"/>
      <c r="D187" s="10"/>
    </row>
    <row r="188" spans="3:4" ht="12.95" customHeight="1" x14ac:dyDescent="0.2">
      <c r="C188" s="10"/>
      <c r="D188" s="10"/>
    </row>
    <row r="189" spans="3:4" ht="12.95" customHeight="1" x14ac:dyDescent="0.2">
      <c r="C189" s="10"/>
      <c r="D189" s="10"/>
    </row>
    <row r="190" spans="3:4" ht="12.95" customHeight="1" x14ac:dyDescent="0.2">
      <c r="C190" s="10"/>
      <c r="D190" s="10"/>
    </row>
    <row r="191" spans="3:4" ht="12.95" customHeight="1" x14ac:dyDescent="0.2">
      <c r="C191" s="10"/>
      <c r="D191" s="10"/>
    </row>
    <row r="192" spans="3:4" ht="12.95" customHeight="1" x14ac:dyDescent="0.2">
      <c r="C192" s="10"/>
      <c r="D192" s="10"/>
    </row>
    <row r="193" spans="3:4" ht="12.95" customHeight="1" x14ac:dyDescent="0.2">
      <c r="C193" s="10"/>
      <c r="D193" s="10"/>
    </row>
    <row r="194" spans="3:4" ht="12.95" customHeight="1" x14ac:dyDescent="0.2">
      <c r="C194" s="10"/>
      <c r="D194" s="10"/>
    </row>
    <row r="195" spans="3:4" ht="12.95" customHeight="1" x14ac:dyDescent="0.2">
      <c r="C195" s="10"/>
      <c r="D195" s="10"/>
    </row>
    <row r="196" spans="3:4" ht="12.95" customHeight="1" x14ac:dyDescent="0.2">
      <c r="C196" s="10"/>
      <c r="D196" s="10"/>
    </row>
    <row r="197" spans="3:4" ht="12.95" customHeight="1" x14ac:dyDescent="0.2">
      <c r="C197" s="10"/>
      <c r="D197" s="10"/>
    </row>
    <row r="198" spans="3:4" ht="12.95" customHeight="1" x14ac:dyDescent="0.2">
      <c r="C198" s="10"/>
      <c r="D198" s="10"/>
    </row>
    <row r="199" spans="3:4" ht="12.95" customHeight="1" x14ac:dyDescent="0.2">
      <c r="C199" s="10"/>
      <c r="D199" s="10"/>
    </row>
    <row r="200" spans="3:4" ht="12.95" customHeight="1" x14ac:dyDescent="0.2">
      <c r="C200" s="10"/>
      <c r="D200" s="10"/>
    </row>
    <row r="201" spans="3:4" ht="12.95" customHeight="1" x14ac:dyDescent="0.2">
      <c r="C201" s="10"/>
      <c r="D201" s="10"/>
    </row>
    <row r="202" spans="3:4" ht="12.95" customHeight="1" x14ac:dyDescent="0.2">
      <c r="C202" s="10"/>
      <c r="D202" s="10"/>
    </row>
    <row r="203" spans="3:4" ht="12.95" customHeight="1" x14ac:dyDescent="0.2">
      <c r="C203" s="10"/>
      <c r="D203" s="10"/>
    </row>
    <row r="204" spans="3:4" ht="12.95" customHeight="1" x14ac:dyDescent="0.2">
      <c r="C204" s="10"/>
      <c r="D204" s="10"/>
    </row>
    <row r="205" spans="3:4" ht="12.95" customHeight="1" x14ac:dyDescent="0.2">
      <c r="C205" s="10"/>
      <c r="D205" s="10"/>
    </row>
    <row r="206" spans="3:4" ht="12.95" customHeight="1" x14ac:dyDescent="0.2">
      <c r="C206" s="10"/>
      <c r="D206" s="10"/>
    </row>
    <row r="207" spans="3:4" ht="12.95" customHeight="1" x14ac:dyDescent="0.2">
      <c r="C207" s="10"/>
      <c r="D207" s="10"/>
    </row>
    <row r="208" spans="3:4" ht="12.95" customHeight="1" x14ac:dyDescent="0.2">
      <c r="C208" s="10"/>
      <c r="D208" s="10"/>
    </row>
    <row r="209" spans="3:4" ht="12.95" customHeight="1" x14ac:dyDescent="0.2">
      <c r="C209" s="10"/>
      <c r="D209" s="10"/>
    </row>
    <row r="210" spans="3:4" ht="12.95" customHeight="1" x14ac:dyDescent="0.2">
      <c r="C210" s="10"/>
      <c r="D210" s="10"/>
    </row>
    <row r="211" spans="3:4" ht="12.95" customHeight="1" x14ac:dyDescent="0.2">
      <c r="C211" s="10"/>
      <c r="D211" s="10"/>
    </row>
    <row r="212" spans="3:4" ht="12.95" customHeight="1" x14ac:dyDescent="0.2">
      <c r="C212" s="10"/>
      <c r="D212" s="10"/>
    </row>
    <row r="213" spans="3:4" ht="12.95" customHeight="1" x14ac:dyDescent="0.2">
      <c r="C213" s="10"/>
      <c r="D213" s="10"/>
    </row>
    <row r="214" spans="3:4" ht="12.95" customHeight="1" x14ac:dyDescent="0.2">
      <c r="C214" s="10"/>
      <c r="D214" s="10"/>
    </row>
    <row r="215" spans="3:4" ht="12.95" customHeight="1" x14ac:dyDescent="0.2">
      <c r="C215" s="10"/>
      <c r="D215" s="10"/>
    </row>
    <row r="216" spans="3:4" ht="12.95" customHeight="1" x14ac:dyDescent="0.2">
      <c r="C216" s="10"/>
      <c r="D216" s="10"/>
    </row>
    <row r="217" spans="3:4" ht="12.95" customHeight="1" x14ac:dyDescent="0.2">
      <c r="C217" s="10"/>
      <c r="D217" s="10"/>
    </row>
    <row r="218" spans="3:4" ht="12.95" customHeight="1" x14ac:dyDescent="0.2">
      <c r="C218" s="10"/>
      <c r="D218" s="10"/>
    </row>
    <row r="219" spans="3:4" ht="12.95" customHeight="1" x14ac:dyDescent="0.2">
      <c r="C219" s="10"/>
      <c r="D219" s="10"/>
    </row>
    <row r="220" spans="3:4" ht="12.95" customHeight="1" x14ac:dyDescent="0.2">
      <c r="C220" s="10"/>
      <c r="D220" s="10"/>
    </row>
    <row r="221" spans="3:4" ht="12.95" customHeight="1" x14ac:dyDescent="0.2">
      <c r="C221" s="10"/>
      <c r="D221" s="10"/>
    </row>
    <row r="222" spans="3:4" ht="12.95" customHeight="1" x14ac:dyDescent="0.2">
      <c r="C222" s="10"/>
      <c r="D222" s="10"/>
    </row>
    <row r="223" spans="3:4" ht="12.95" customHeight="1" x14ac:dyDescent="0.2">
      <c r="C223" s="10"/>
      <c r="D223" s="10"/>
    </row>
    <row r="224" spans="3:4" ht="12.95" customHeight="1" x14ac:dyDescent="0.2">
      <c r="C224" s="10"/>
      <c r="D224" s="10"/>
    </row>
    <row r="225" spans="3:4" ht="12.95" customHeight="1" x14ac:dyDescent="0.2">
      <c r="C225" s="10"/>
      <c r="D225" s="10"/>
    </row>
    <row r="226" spans="3:4" ht="12.95" customHeight="1" x14ac:dyDescent="0.2">
      <c r="C226" s="10"/>
      <c r="D226" s="10"/>
    </row>
    <row r="227" spans="3:4" ht="12.95" customHeight="1" x14ac:dyDescent="0.2">
      <c r="C227" s="10"/>
      <c r="D227" s="10"/>
    </row>
    <row r="228" spans="3:4" ht="12.95" customHeight="1" x14ac:dyDescent="0.2">
      <c r="C228" s="10"/>
      <c r="D228" s="10"/>
    </row>
    <row r="229" spans="3:4" ht="12.95" customHeight="1" x14ac:dyDescent="0.2">
      <c r="C229" s="10"/>
      <c r="D229" s="10"/>
    </row>
    <row r="230" spans="3:4" ht="12.95" customHeight="1" x14ac:dyDescent="0.2">
      <c r="C230" s="10"/>
      <c r="D230" s="10"/>
    </row>
    <row r="231" spans="3:4" ht="12.95" customHeight="1" x14ac:dyDescent="0.2">
      <c r="C231" s="10"/>
      <c r="D231" s="10"/>
    </row>
    <row r="232" spans="3:4" ht="12.95" customHeight="1" x14ac:dyDescent="0.2">
      <c r="C232" s="10"/>
      <c r="D232" s="10"/>
    </row>
    <row r="233" spans="3:4" ht="12.95" customHeight="1" x14ac:dyDescent="0.2">
      <c r="C233" s="10"/>
      <c r="D233" s="10"/>
    </row>
    <row r="234" spans="3:4" ht="12.95" customHeight="1" x14ac:dyDescent="0.2">
      <c r="C234" s="10"/>
      <c r="D234" s="10"/>
    </row>
    <row r="235" spans="3:4" ht="12.95" customHeight="1" x14ac:dyDescent="0.2">
      <c r="C235" s="10"/>
      <c r="D235" s="10"/>
    </row>
    <row r="236" spans="3:4" ht="12.95" customHeight="1" x14ac:dyDescent="0.2">
      <c r="C236" s="10"/>
      <c r="D236" s="10"/>
    </row>
    <row r="237" spans="3:4" ht="12.95" customHeight="1" x14ac:dyDescent="0.2">
      <c r="C237" s="10"/>
      <c r="D237" s="10"/>
    </row>
    <row r="238" spans="3:4" ht="12.95" customHeight="1" x14ac:dyDescent="0.2">
      <c r="C238" s="10"/>
      <c r="D238" s="10"/>
    </row>
    <row r="239" spans="3:4" ht="12.95" customHeight="1" x14ac:dyDescent="0.2">
      <c r="C239" s="10"/>
      <c r="D239" s="10"/>
    </row>
    <row r="240" spans="3:4" ht="12.95" customHeight="1" x14ac:dyDescent="0.2">
      <c r="C240" s="10"/>
      <c r="D240" s="10"/>
    </row>
    <row r="241" spans="3:4" ht="12.95" customHeight="1" x14ac:dyDescent="0.2">
      <c r="C241" s="10"/>
      <c r="D241" s="10"/>
    </row>
    <row r="242" spans="3:4" ht="12.95" customHeight="1" x14ac:dyDescent="0.2">
      <c r="C242" s="10"/>
      <c r="D242" s="10"/>
    </row>
    <row r="243" spans="3:4" ht="12.95" customHeight="1" x14ac:dyDescent="0.2">
      <c r="C243" s="10"/>
      <c r="D243" s="10"/>
    </row>
    <row r="244" spans="3:4" ht="12.95" customHeight="1" x14ac:dyDescent="0.2">
      <c r="C244" s="10"/>
      <c r="D244" s="10"/>
    </row>
    <row r="245" spans="3:4" ht="12.95" customHeight="1" x14ac:dyDescent="0.2">
      <c r="C245" s="10"/>
      <c r="D245" s="10"/>
    </row>
    <row r="246" spans="3:4" ht="12.95" customHeight="1" x14ac:dyDescent="0.2">
      <c r="C246" s="10"/>
      <c r="D246" s="10"/>
    </row>
    <row r="247" spans="3:4" ht="12.95" customHeight="1" x14ac:dyDescent="0.2">
      <c r="C247" s="10"/>
      <c r="D247" s="10"/>
    </row>
    <row r="248" spans="3:4" ht="12.95" customHeight="1" x14ac:dyDescent="0.2">
      <c r="C248" s="10"/>
      <c r="D248" s="10"/>
    </row>
    <row r="249" spans="3:4" ht="12.95" customHeight="1" x14ac:dyDescent="0.2">
      <c r="C249" s="10"/>
      <c r="D249" s="10"/>
    </row>
    <row r="250" spans="3:4" ht="12.95" customHeight="1" x14ac:dyDescent="0.2">
      <c r="C250" s="10"/>
      <c r="D250" s="10"/>
    </row>
    <row r="251" spans="3:4" ht="12.95" customHeight="1" x14ac:dyDescent="0.2">
      <c r="C251" s="10"/>
      <c r="D251" s="10"/>
    </row>
    <row r="252" spans="3:4" ht="12.95" customHeight="1" x14ac:dyDescent="0.2">
      <c r="C252" s="10"/>
      <c r="D252" s="10"/>
    </row>
    <row r="253" spans="3:4" ht="12.95" customHeight="1" x14ac:dyDescent="0.2">
      <c r="C253" s="10"/>
      <c r="D253" s="10"/>
    </row>
    <row r="254" spans="3:4" ht="12.95" customHeight="1" x14ac:dyDescent="0.2">
      <c r="C254" s="10"/>
      <c r="D254" s="10"/>
    </row>
    <row r="255" spans="3:4" ht="12.95" customHeight="1" x14ac:dyDescent="0.2">
      <c r="C255" s="10"/>
      <c r="D255" s="10"/>
    </row>
    <row r="256" spans="3:4" ht="12.95" customHeight="1" x14ac:dyDescent="0.2">
      <c r="C256" s="10"/>
      <c r="D256" s="10"/>
    </row>
    <row r="257" spans="3:4" ht="12.95" customHeight="1" x14ac:dyDescent="0.2">
      <c r="C257" s="10"/>
      <c r="D257" s="10"/>
    </row>
    <row r="258" spans="3:4" ht="12.95" customHeight="1" x14ac:dyDescent="0.2">
      <c r="C258" s="10"/>
      <c r="D258" s="10"/>
    </row>
    <row r="259" spans="3:4" ht="12.95" customHeight="1" x14ac:dyDescent="0.2">
      <c r="C259" s="10"/>
      <c r="D259" s="10"/>
    </row>
    <row r="260" spans="3:4" ht="12.95" customHeight="1" x14ac:dyDescent="0.2">
      <c r="C260" s="10"/>
      <c r="D260" s="10"/>
    </row>
    <row r="261" spans="3:4" ht="12.95" customHeight="1" x14ac:dyDescent="0.2">
      <c r="C261" s="10"/>
      <c r="D261" s="10"/>
    </row>
    <row r="262" spans="3:4" ht="12.95" customHeight="1" x14ac:dyDescent="0.2">
      <c r="C262" s="10"/>
      <c r="D262" s="10"/>
    </row>
    <row r="263" spans="3:4" ht="12.95" customHeight="1" x14ac:dyDescent="0.2">
      <c r="C263" s="10"/>
      <c r="D263" s="10"/>
    </row>
    <row r="264" spans="3:4" ht="12.95" customHeight="1" x14ac:dyDescent="0.2">
      <c r="C264" s="10"/>
      <c r="D264" s="10"/>
    </row>
    <row r="265" spans="3:4" ht="12.95" customHeight="1" x14ac:dyDescent="0.2">
      <c r="C265" s="10"/>
      <c r="D265" s="10"/>
    </row>
    <row r="266" spans="3:4" ht="12.95" customHeight="1" x14ac:dyDescent="0.2">
      <c r="C266" s="10"/>
      <c r="D266" s="10"/>
    </row>
    <row r="267" spans="3:4" ht="12.95" customHeight="1" x14ac:dyDescent="0.2">
      <c r="C267" s="10"/>
      <c r="D267" s="10"/>
    </row>
    <row r="268" spans="3:4" ht="12.95" customHeight="1" x14ac:dyDescent="0.2">
      <c r="C268" s="10"/>
      <c r="D268" s="10"/>
    </row>
    <row r="269" spans="3:4" ht="12.95" customHeight="1" x14ac:dyDescent="0.2">
      <c r="C269" s="10"/>
      <c r="D269" s="10"/>
    </row>
    <row r="270" spans="3:4" ht="12.95" customHeight="1" x14ac:dyDescent="0.2">
      <c r="C270" s="10"/>
      <c r="D270" s="10"/>
    </row>
    <row r="271" spans="3:4" ht="12.95" customHeight="1" x14ac:dyDescent="0.2">
      <c r="C271" s="10"/>
      <c r="D271" s="10"/>
    </row>
    <row r="272" spans="3:4" ht="12.95" customHeight="1" x14ac:dyDescent="0.2">
      <c r="C272" s="10"/>
      <c r="D272" s="10"/>
    </row>
    <row r="273" spans="3:4" ht="12.95" customHeight="1" x14ac:dyDescent="0.2">
      <c r="C273" s="10"/>
      <c r="D273" s="10"/>
    </row>
    <row r="274" spans="3:4" ht="12.95" customHeight="1" x14ac:dyDescent="0.2">
      <c r="C274" s="10"/>
      <c r="D274" s="10"/>
    </row>
    <row r="275" spans="3:4" ht="12.95" customHeight="1" x14ac:dyDescent="0.2">
      <c r="C275" s="10"/>
      <c r="D275" s="10"/>
    </row>
    <row r="276" spans="3:4" ht="12.95" customHeight="1" x14ac:dyDescent="0.2">
      <c r="C276" s="10"/>
      <c r="D276" s="10"/>
    </row>
    <row r="277" spans="3:4" ht="12.95" customHeight="1" x14ac:dyDescent="0.2">
      <c r="C277" s="10"/>
      <c r="D277" s="10"/>
    </row>
    <row r="278" spans="3:4" ht="12.95" customHeight="1" x14ac:dyDescent="0.2">
      <c r="C278" s="10"/>
      <c r="D278" s="10"/>
    </row>
    <row r="279" spans="3:4" ht="12.95" customHeight="1" x14ac:dyDescent="0.2">
      <c r="C279" s="10"/>
      <c r="D279" s="10"/>
    </row>
    <row r="280" spans="3:4" ht="12.95" customHeight="1" x14ac:dyDescent="0.2">
      <c r="C280" s="10"/>
      <c r="D280" s="10"/>
    </row>
    <row r="281" spans="3:4" ht="12.95" customHeight="1" x14ac:dyDescent="0.2">
      <c r="C281" s="10"/>
      <c r="D281" s="10"/>
    </row>
    <row r="282" spans="3:4" ht="12.95" customHeight="1" x14ac:dyDescent="0.2">
      <c r="C282" s="10"/>
      <c r="D282" s="10"/>
    </row>
    <row r="283" spans="3:4" ht="12.95" customHeight="1" x14ac:dyDescent="0.2">
      <c r="C283" s="10"/>
      <c r="D283" s="10"/>
    </row>
    <row r="284" spans="3:4" ht="12.95" customHeight="1" x14ac:dyDescent="0.2">
      <c r="C284" s="10"/>
      <c r="D284" s="10"/>
    </row>
    <row r="285" spans="3:4" ht="12.95" customHeight="1" x14ac:dyDescent="0.2">
      <c r="C285" s="10"/>
      <c r="D285" s="10"/>
    </row>
    <row r="286" spans="3:4" ht="12.95" customHeight="1" x14ac:dyDescent="0.2">
      <c r="C286" s="10"/>
      <c r="D286" s="10"/>
    </row>
    <row r="287" spans="3:4" ht="12.95" customHeight="1" x14ac:dyDescent="0.2">
      <c r="C287" s="10"/>
      <c r="D287" s="10"/>
    </row>
    <row r="288" spans="3:4" ht="12.95" customHeight="1" x14ac:dyDescent="0.2">
      <c r="C288" s="10"/>
      <c r="D288" s="10"/>
    </row>
    <row r="289" spans="3:4" ht="12.95" customHeight="1" x14ac:dyDescent="0.2">
      <c r="C289" s="10"/>
      <c r="D289" s="10"/>
    </row>
    <row r="290" spans="3:4" ht="12.95" customHeight="1" x14ac:dyDescent="0.2">
      <c r="C290" s="10"/>
      <c r="D290" s="10"/>
    </row>
    <row r="291" spans="3:4" ht="12.95" customHeight="1" x14ac:dyDescent="0.2">
      <c r="C291" s="10"/>
      <c r="D291" s="10"/>
    </row>
    <row r="292" spans="3:4" ht="12.95" customHeight="1" x14ac:dyDescent="0.2">
      <c r="C292" s="10"/>
      <c r="D292" s="10"/>
    </row>
    <row r="293" spans="3:4" ht="12.95" customHeight="1" x14ac:dyDescent="0.2">
      <c r="C293" s="10"/>
      <c r="D293" s="10"/>
    </row>
    <row r="294" spans="3:4" ht="12.95" customHeight="1" x14ac:dyDescent="0.2">
      <c r="C294" s="10"/>
      <c r="D294" s="10"/>
    </row>
    <row r="295" spans="3:4" ht="12.95" customHeight="1" x14ac:dyDescent="0.2">
      <c r="C295" s="10"/>
      <c r="D295" s="10"/>
    </row>
    <row r="296" spans="3:4" ht="12.95" customHeight="1" x14ac:dyDescent="0.2">
      <c r="C296" s="10"/>
      <c r="D296" s="10"/>
    </row>
    <row r="297" spans="3:4" ht="12.95" customHeight="1" x14ac:dyDescent="0.2">
      <c r="C297" s="10"/>
      <c r="D297" s="10"/>
    </row>
    <row r="298" spans="3:4" ht="12.95" customHeight="1" x14ac:dyDescent="0.2">
      <c r="C298" s="10"/>
      <c r="D298" s="10"/>
    </row>
    <row r="299" spans="3:4" ht="12.95" customHeight="1" x14ac:dyDescent="0.2">
      <c r="C299" s="10"/>
      <c r="D299" s="10"/>
    </row>
    <row r="300" spans="3:4" ht="12.95" customHeight="1" x14ac:dyDescent="0.2">
      <c r="C300" s="10"/>
      <c r="D300" s="10"/>
    </row>
    <row r="301" spans="3:4" ht="12.95" customHeight="1" x14ac:dyDescent="0.2">
      <c r="C301" s="10"/>
      <c r="D301" s="10"/>
    </row>
    <row r="302" spans="3:4" ht="12.95" customHeight="1" x14ac:dyDescent="0.2">
      <c r="C302" s="10"/>
      <c r="D302" s="10"/>
    </row>
    <row r="303" spans="3:4" ht="12.95" customHeight="1" x14ac:dyDescent="0.2">
      <c r="C303" s="10"/>
      <c r="D303" s="10"/>
    </row>
    <row r="304" spans="3:4" ht="12.95" customHeight="1" x14ac:dyDescent="0.2">
      <c r="C304" s="10"/>
      <c r="D304" s="10"/>
    </row>
    <row r="305" spans="3:4" ht="12.95" customHeight="1" x14ac:dyDescent="0.2">
      <c r="C305" s="10"/>
      <c r="D305" s="10"/>
    </row>
    <row r="306" spans="3:4" ht="12.95" customHeight="1" x14ac:dyDescent="0.2">
      <c r="C306" s="10"/>
      <c r="D306" s="10"/>
    </row>
    <row r="307" spans="3:4" ht="12.95" customHeight="1" x14ac:dyDescent="0.2">
      <c r="C307" s="10"/>
      <c r="D307" s="10"/>
    </row>
    <row r="308" spans="3:4" ht="12.95" customHeight="1" x14ac:dyDescent="0.2">
      <c r="C308" s="10"/>
      <c r="D308" s="10"/>
    </row>
    <row r="309" spans="3:4" ht="12.95" customHeight="1" x14ac:dyDescent="0.2">
      <c r="C309" s="10"/>
      <c r="D309" s="10"/>
    </row>
    <row r="310" spans="3:4" ht="12.95" customHeight="1" x14ac:dyDescent="0.2">
      <c r="C310" s="10"/>
      <c r="D310" s="10"/>
    </row>
    <row r="311" spans="3:4" ht="12.95" customHeight="1" x14ac:dyDescent="0.2">
      <c r="C311" s="10"/>
      <c r="D311" s="10"/>
    </row>
    <row r="312" spans="3:4" ht="12.95" customHeight="1" x14ac:dyDescent="0.2">
      <c r="C312" s="10"/>
      <c r="D312" s="10"/>
    </row>
    <row r="313" spans="3:4" ht="12.95" customHeight="1" x14ac:dyDescent="0.2">
      <c r="C313" s="10"/>
      <c r="D313" s="10"/>
    </row>
    <row r="314" spans="3:4" ht="12.95" customHeight="1" x14ac:dyDescent="0.2">
      <c r="C314" s="10"/>
      <c r="D314" s="10"/>
    </row>
    <row r="315" spans="3:4" ht="12.95" customHeight="1" x14ac:dyDescent="0.2">
      <c r="C315" s="10"/>
      <c r="D315" s="10"/>
    </row>
    <row r="316" spans="3:4" ht="12.95" customHeight="1" x14ac:dyDescent="0.2">
      <c r="C316" s="10"/>
      <c r="D316" s="10"/>
    </row>
    <row r="317" spans="3:4" ht="12.95" customHeight="1" x14ac:dyDescent="0.2">
      <c r="C317" s="10"/>
      <c r="D317" s="10"/>
    </row>
    <row r="318" spans="3:4" ht="12.95" customHeight="1" x14ac:dyDescent="0.2">
      <c r="C318" s="10"/>
      <c r="D318" s="10"/>
    </row>
    <row r="319" spans="3:4" ht="12.95" customHeight="1" x14ac:dyDescent="0.2">
      <c r="C319" s="10"/>
      <c r="D319" s="10"/>
    </row>
    <row r="320" spans="3:4" ht="12.95" customHeight="1" x14ac:dyDescent="0.2">
      <c r="C320" s="10"/>
      <c r="D320" s="10"/>
    </row>
    <row r="321" spans="3:4" ht="12.95" customHeight="1" x14ac:dyDescent="0.2">
      <c r="C321" s="10"/>
      <c r="D321" s="10"/>
    </row>
    <row r="322" spans="3:4" ht="12.95" customHeight="1" x14ac:dyDescent="0.2">
      <c r="C322" s="10"/>
      <c r="D322" s="10"/>
    </row>
    <row r="323" spans="3:4" ht="12.95" customHeight="1" x14ac:dyDescent="0.2">
      <c r="C323" s="10"/>
      <c r="D323" s="10"/>
    </row>
    <row r="324" spans="3:4" ht="12.95" customHeight="1" x14ac:dyDescent="0.2">
      <c r="C324" s="10"/>
      <c r="D324" s="10"/>
    </row>
    <row r="325" spans="3:4" ht="12.95" customHeight="1" x14ac:dyDescent="0.2">
      <c r="C325" s="10"/>
      <c r="D325" s="10"/>
    </row>
    <row r="326" spans="3:4" ht="12.95" customHeight="1" x14ac:dyDescent="0.2">
      <c r="C326" s="10"/>
      <c r="D326" s="10"/>
    </row>
    <row r="327" spans="3:4" ht="12.95" customHeight="1" x14ac:dyDescent="0.2">
      <c r="C327" s="10"/>
      <c r="D327" s="10"/>
    </row>
    <row r="328" spans="3:4" ht="12.95" customHeight="1" x14ac:dyDescent="0.2">
      <c r="C328" s="10"/>
      <c r="D328" s="10"/>
    </row>
    <row r="329" spans="3:4" ht="12.95" customHeight="1" x14ac:dyDescent="0.2">
      <c r="C329" s="10"/>
      <c r="D329" s="10"/>
    </row>
    <row r="330" spans="3:4" ht="12.95" customHeight="1" x14ac:dyDescent="0.2">
      <c r="C330" s="10"/>
      <c r="D330" s="10"/>
    </row>
    <row r="331" spans="3:4" ht="12.95" customHeight="1" x14ac:dyDescent="0.2">
      <c r="C331" s="10"/>
      <c r="D331" s="10"/>
    </row>
    <row r="332" spans="3:4" ht="12.95" customHeight="1" x14ac:dyDescent="0.2">
      <c r="C332" s="10"/>
      <c r="D332" s="10"/>
    </row>
    <row r="333" spans="3:4" ht="12.95" customHeight="1" x14ac:dyDescent="0.2">
      <c r="C333" s="10"/>
      <c r="D333" s="10"/>
    </row>
    <row r="334" spans="3:4" ht="12.95" customHeight="1" x14ac:dyDescent="0.2">
      <c r="C334" s="10"/>
      <c r="D334" s="10"/>
    </row>
    <row r="335" spans="3:4" ht="12.95" customHeight="1" x14ac:dyDescent="0.2">
      <c r="C335" s="10"/>
      <c r="D335" s="10"/>
    </row>
    <row r="336" spans="3:4" ht="12.95" customHeight="1" x14ac:dyDescent="0.2">
      <c r="C336" s="10"/>
      <c r="D336" s="10"/>
    </row>
    <row r="337" spans="3:4" ht="12.95" customHeight="1" x14ac:dyDescent="0.2">
      <c r="C337" s="10"/>
      <c r="D337" s="10"/>
    </row>
    <row r="338" spans="3:4" ht="12.95" customHeight="1" x14ac:dyDescent="0.2">
      <c r="C338" s="10"/>
      <c r="D338" s="10"/>
    </row>
    <row r="339" spans="3:4" ht="12.95" customHeight="1" x14ac:dyDescent="0.2">
      <c r="C339" s="10"/>
      <c r="D339" s="10"/>
    </row>
    <row r="340" spans="3:4" ht="12.95" customHeight="1" x14ac:dyDescent="0.2">
      <c r="C340" s="10"/>
      <c r="D340" s="10"/>
    </row>
    <row r="341" spans="3:4" ht="12.95" customHeight="1" x14ac:dyDescent="0.2">
      <c r="C341" s="10"/>
      <c r="D341" s="10"/>
    </row>
    <row r="342" spans="3:4" ht="12.95" customHeight="1" x14ac:dyDescent="0.2">
      <c r="C342" s="10"/>
      <c r="D342" s="10"/>
    </row>
    <row r="343" spans="3:4" ht="12.95" customHeight="1" x14ac:dyDescent="0.2">
      <c r="C343" s="10"/>
      <c r="D343" s="10"/>
    </row>
    <row r="344" spans="3:4" ht="12.95" customHeight="1" x14ac:dyDescent="0.2">
      <c r="C344" s="10"/>
      <c r="D344" s="10"/>
    </row>
    <row r="345" spans="3:4" ht="12.95" customHeight="1" x14ac:dyDescent="0.2">
      <c r="C345" s="10"/>
      <c r="D345" s="10"/>
    </row>
    <row r="346" spans="3:4" ht="12.95" customHeight="1" x14ac:dyDescent="0.2">
      <c r="C346" s="10"/>
      <c r="D346" s="10"/>
    </row>
    <row r="347" spans="3:4" ht="12.95" customHeight="1" x14ac:dyDescent="0.2">
      <c r="C347" s="10"/>
      <c r="D347" s="10"/>
    </row>
    <row r="348" spans="3:4" ht="12.95" customHeight="1" x14ac:dyDescent="0.2">
      <c r="C348" s="10"/>
      <c r="D348" s="10"/>
    </row>
    <row r="349" spans="3:4" ht="12.95" customHeight="1" x14ac:dyDescent="0.2">
      <c r="C349" s="10"/>
      <c r="D349" s="10"/>
    </row>
    <row r="350" spans="3:4" ht="12.95" customHeight="1" x14ac:dyDescent="0.2">
      <c r="C350" s="10"/>
      <c r="D350" s="10"/>
    </row>
    <row r="351" spans="3:4" ht="12.95" customHeight="1" x14ac:dyDescent="0.2">
      <c r="C351" s="10"/>
      <c r="D351" s="10"/>
    </row>
    <row r="352" spans="3:4" ht="12.95" customHeight="1" x14ac:dyDescent="0.2">
      <c r="C352" s="10"/>
      <c r="D352" s="10"/>
    </row>
    <row r="353" spans="3:4" ht="12.95" customHeight="1" x14ac:dyDescent="0.2">
      <c r="C353" s="10"/>
      <c r="D353" s="10"/>
    </row>
    <row r="354" spans="3:4" ht="12.95" customHeight="1" x14ac:dyDescent="0.2">
      <c r="C354" s="10"/>
      <c r="D354" s="10"/>
    </row>
    <row r="355" spans="3:4" ht="12.95" customHeight="1" x14ac:dyDescent="0.2">
      <c r="C355" s="10"/>
      <c r="D355" s="10"/>
    </row>
    <row r="356" spans="3:4" ht="12.95" customHeight="1" x14ac:dyDescent="0.2">
      <c r="C356" s="10"/>
      <c r="D356" s="10"/>
    </row>
    <row r="357" spans="3:4" ht="12.95" customHeight="1" x14ac:dyDescent="0.2">
      <c r="C357" s="10"/>
      <c r="D357" s="10"/>
    </row>
    <row r="358" spans="3:4" ht="12.95" customHeight="1" x14ac:dyDescent="0.2">
      <c r="C358" s="10"/>
      <c r="D358" s="10"/>
    </row>
    <row r="359" spans="3:4" ht="12.95" customHeight="1" x14ac:dyDescent="0.2">
      <c r="C359" s="10"/>
      <c r="D359" s="10"/>
    </row>
    <row r="360" spans="3:4" ht="12.95" customHeight="1" x14ac:dyDescent="0.2">
      <c r="C360" s="10"/>
      <c r="D360" s="10"/>
    </row>
    <row r="361" spans="3:4" ht="12.95" customHeight="1" x14ac:dyDescent="0.2">
      <c r="C361" s="10"/>
      <c r="D361" s="10"/>
    </row>
    <row r="362" spans="3:4" ht="12.95" customHeight="1" x14ac:dyDescent="0.2">
      <c r="C362" s="10"/>
      <c r="D362" s="10"/>
    </row>
    <row r="363" spans="3:4" ht="12.95" customHeight="1" x14ac:dyDescent="0.2">
      <c r="C363" s="10"/>
      <c r="D363" s="10"/>
    </row>
    <row r="364" spans="3:4" ht="12.95" customHeight="1" x14ac:dyDescent="0.2">
      <c r="C364" s="10"/>
      <c r="D364" s="10"/>
    </row>
    <row r="365" spans="3:4" ht="12.95" customHeight="1" x14ac:dyDescent="0.2">
      <c r="C365" s="10"/>
      <c r="D365" s="10"/>
    </row>
    <row r="366" spans="3:4" ht="12.95" customHeight="1" x14ac:dyDescent="0.2">
      <c r="C366" s="10"/>
      <c r="D366" s="10"/>
    </row>
    <row r="367" spans="3:4" ht="12.95" customHeight="1" x14ac:dyDescent="0.2">
      <c r="C367" s="10"/>
      <c r="D367" s="10"/>
    </row>
    <row r="368" spans="3:4" ht="12.95" customHeight="1" x14ac:dyDescent="0.2">
      <c r="C368" s="10"/>
      <c r="D368" s="10"/>
    </row>
    <row r="369" spans="3:4" ht="12.95" customHeight="1" x14ac:dyDescent="0.2">
      <c r="C369" s="10"/>
      <c r="D369" s="10"/>
    </row>
    <row r="370" spans="3:4" ht="12.95" customHeight="1" x14ac:dyDescent="0.2">
      <c r="C370" s="10"/>
      <c r="D370" s="10"/>
    </row>
    <row r="371" spans="3:4" ht="12.95" customHeight="1" x14ac:dyDescent="0.2">
      <c r="C371" s="10"/>
      <c r="D371" s="10"/>
    </row>
    <row r="372" spans="3:4" ht="12.95" customHeight="1" x14ac:dyDescent="0.2">
      <c r="C372" s="10"/>
      <c r="D372" s="10"/>
    </row>
    <row r="373" spans="3:4" ht="12.95" customHeight="1" x14ac:dyDescent="0.2">
      <c r="C373" s="10"/>
      <c r="D373" s="10"/>
    </row>
    <row r="374" spans="3:4" ht="12.95" customHeight="1" x14ac:dyDescent="0.2">
      <c r="C374" s="10"/>
      <c r="D374" s="10"/>
    </row>
    <row r="375" spans="3:4" ht="12.95" customHeight="1" x14ac:dyDescent="0.2">
      <c r="C375" s="10"/>
      <c r="D375" s="10"/>
    </row>
    <row r="376" spans="3:4" ht="12.95" customHeight="1" x14ac:dyDescent="0.2">
      <c r="C376" s="10"/>
      <c r="D376" s="10"/>
    </row>
    <row r="377" spans="3:4" ht="12.95" customHeight="1" x14ac:dyDescent="0.2">
      <c r="C377" s="10"/>
      <c r="D377" s="10"/>
    </row>
    <row r="378" spans="3:4" ht="12.95" customHeight="1" x14ac:dyDescent="0.2">
      <c r="C378" s="10"/>
      <c r="D378" s="10"/>
    </row>
    <row r="379" spans="3:4" ht="12.95" customHeight="1" x14ac:dyDescent="0.2">
      <c r="C379" s="10"/>
      <c r="D379" s="10"/>
    </row>
    <row r="380" spans="3:4" ht="12.95" customHeight="1" x14ac:dyDescent="0.2">
      <c r="C380" s="10"/>
      <c r="D380" s="10"/>
    </row>
    <row r="381" spans="3:4" ht="12.95" customHeight="1" x14ac:dyDescent="0.2">
      <c r="C381" s="10"/>
      <c r="D381" s="10"/>
    </row>
    <row r="382" spans="3:4" ht="12.95" customHeight="1" x14ac:dyDescent="0.2">
      <c r="C382" s="10"/>
      <c r="D382" s="10"/>
    </row>
    <row r="383" spans="3:4" ht="12.95" customHeight="1" x14ac:dyDescent="0.2">
      <c r="C383" s="10"/>
      <c r="D383" s="10"/>
    </row>
    <row r="384" spans="3:4" ht="12.95" customHeight="1" x14ac:dyDescent="0.2">
      <c r="C384" s="10"/>
      <c r="D384" s="10"/>
    </row>
    <row r="385" spans="3:4" ht="12.95" customHeight="1" x14ac:dyDescent="0.2">
      <c r="C385" s="10"/>
      <c r="D385" s="10"/>
    </row>
    <row r="386" spans="3:4" ht="12.95" customHeight="1" x14ac:dyDescent="0.2">
      <c r="C386" s="10"/>
      <c r="D386" s="10"/>
    </row>
    <row r="387" spans="3:4" ht="12.95" customHeight="1" x14ac:dyDescent="0.2">
      <c r="C387" s="10"/>
      <c r="D387" s="10"/>
    </row>
    <row r="388" spans="3:4" ht="12.95" customHeight="1" x14ac:dyDescent="0.2">
      <c r="C388" s="10"/>
      <c r="D388" s="10"/>
    </row>
    <row r="389" spans="3:4" ht="12.95" customHeight="1" x14ac:dyDescent="0.2">
      <c r="C389" s="10"/>
      <c r="D389" s="10"/>
    </row>
    <row r="390" spans="3:4" ht="12.95" customHeight="1" x14ac:dyDescent="0.2">
      <c r="C390" s="10"/>
      <c r="D390" s="10"/>
    </row>
    <row r="391" spans="3:4" ht="12.95" customHeight="1" x14ac:dyDescent="0.2">
      <c r="C391" s="10"/>
      <c r="D391" s="10"/>
    </row>
    <row r="392" spans="3:4" ht="12.95" customHeight="1" x14ac:dyDescent="0.2">
      <c r="C392" s="10"/>
      <c r="D392" s="10"/>
    </row>
    <row r="393" spans="3:4" ht="12.95" customHeight="1" x14ac:dyDescent="0.2">
      <c r="C393" s="10"/>
      <c r="D393" s="10"/>
    </row>
    <row r="394" spans="3:4" ht="12.95" customHeight="1" x14ac:dyDescent="0.2">
      <c r="C394" s="10"/>
      <c r="D394" s="10"/>
    </row>
    <row r="395" spans="3:4" ht="12.95" customHeight="1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</sheetData>
  <sortState xmlns:xlrd2="http://schemas.microsoft.com/office/spreadsheetml/2017/richdata2" ref="A21:Q41">
    <sortCondition ref="C21:C41"/>
  </sortState>
  <phoneticPr fontId="8" type="noConversion"/>
  <hyperlinks>
    <hyperlink ref="H252" r:id="rId1" display="http://vsolj.cetus-net.org/bulletin.html" xr:uid="{00000000-0004-0000-0000-000000000000}"/>
    <hyperlink ref="H245" r:id="rId2" display="http://vsolj.cetus-net.org/bulletin.html" xr:uid="{00000000-0004-0000-0000-000001000000}"/>
  </hyperlinks>
  <pageMargins left="0.75" right="0.75" top="1" bottom="1" header="0.5" footer="0.5"/>
  <pageSetup paperSize="9" orientation="portrait" horizontalDpi="0" verticalDpi="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2024-01-16T04:34:31Z</dcterms:modified>
</cp:coreProperties>
</file>