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D1C182E-D8B3-470C-8EBC-C2E39EC77C27}" xr6:coauthVersionLast="47" xr6:coauthVersionMax="47" xr10:uidLastSave="{00000000-0000-0000-0000-000000000000}"/>
  <bookViews>
    <workbookView xWindow="14295" yWindow="345" windowWidth="13995" windowHeight="1431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82" i="1" l="1"/>
  <c r="F82" i="1" s="1"/>
  <c r="G82" i="1" s="1"/>
  <c r="J82" i="1" s="1"/>
  <c r="Q82" i="1"/>
  <c r="E83" i="1"/>
  <c r="F83" i="1" s="1"/>
  <c r="G83" i="1" s="1"/>
  <c r="J83" i="1" s="1"/>
  <c r="Q83" i="1"/>
  <c r="Q81" i="1"/>
  <c r="G11" i="1"/>
  <c r="F11" i="1"/>
  <c r="E14" i="1"/>
  <c r="E15" i="1" s="1"/>
  <c r="C1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C8" i="1"/>
  <c r="C7" i="1"/>
  <c r="E81" i="1"/>
  <c r="F81" i="1"/>
  <c r="Q21" i="1"/>
  <c r="E80" i="1"/>
  <c r="F80" i="1"/>
  <c r="G74" i="1"/>
  <c r="I74" i="1"/>
  <c r="E72" i="1"/>
  <c r="F72" i="1"/>
  <c r="E64" i="1"/>
  <c r="F64" i="1"/>
  <c r="G58" i="1"/>
  <c r="I58" i="1"/>
  <c r="E56" i="1"/>
  <c r="F56" i="1"/>
  <c r="G56" i="1"/>
  <c r="I56" i="1"/>
  <c r="E48" i="1"/>
  <c r="F48" i="1"/>
  <c r="G42" i="1"/>
  <c r="I42" i="1"/>
  <c r="E40" i="1"/>
  <c r="F40" i="1"/>
  <c r="E31" i="1"/>
  <c r="F31" i="1"/>
  <c r="G25" i="1"/>
  <c r="I25" i="1"/>
  <c r="E23" i="1"/>
  <c r="F23" i="1"/>
  <c r="G23" i="1"/>
  <c r="I23" i="1"/>
  <c r="G79" i="1"/>
  <c r="I79" i="1"/>
  <c r="E77" i="1"/>
  <c r="F77" i="1"/>
  <c r="G77" i="1"/>
  <c r="I77" i="1"/>
  <c r="E69" i="1"/>
  <c r="F69" i="1"/>
  <c r="E61" i="1"/>
  <c r="F61" i="1"/>
  <c r="G61" i="1"/>
  <c r="I61" i="1"/>
  <c r="G55" i="1"/>
  <c r="I55" i="1"/>
  <c r="E53" i="1"/>
  <c r="F53" i="1"/>
  <c r="G47" i="1"/>
  <c r="I47" i="1"/>
  <c r="E45" i="1"/>
  <c r="F45" i="1"/>
  <c r="G45" i="1"/>
  <c r="I45" i="1"/>
  <c r="E37" i="1"/>
  <c r="F37" i="1"/>
  <c r="E28" i="1"/>
  <c r="F28" i="1"/>
  <c r="G28" i="1"/>
  <c r="I28" i="1"/>
  <c r="G22" i="1"/>
  <c r="I22" i="1"/>
  <c r="E74" i="1"/>
  <c r="F74" i="1"/>
  <c r="E66" i="1"/>
  <c r="F66" i="1"/>
  <c r="G66" i="1"/>
  <c r="I66" i="1"/>
  <c r="E58" i="1"/>
  <c r="F58" i="1"/>
  <c r="E50" i="1"/>
  <c r="F50" i="1"/>
  <c r="G50" i="1"/>
  <c r="I50" i="1"/>
  <c r="E42" i="1"/>
  <c r="F42" i="1"/>
  <c r="E33" i="1"/>
  <c r="F33" i="1"/>
  <c r="G33" i="1"/>
  <c r="I33" i="1"/>
  <c r="E25" i="1"/>
  <c r="F25" i="1"/>
  <c r="E34" i="1"/>
  <c r="F34" i="1"/>
  <c r="E79" i="1"/>
  <c r="F79" i="1"/>
  <c r="E71" i="1"/>
  <c r="F71" i="1"/>
  <c r="G71" i="1"/>
  <c r="I71" i="1"/>
  <c r="E63" i="1"/>
  <c r="F63" i="1"/>
  <c r="G63" i="1"/>
  <c r="I63" i="1"/>
  <c r="G57" i="1"/>
  <c r="I57" i="1"/>
  <c r="E55" i="1"/>
  <c r="F55" i="1"/>
  <c r="G49" i="1"/>
  <c r="I49" i="1"/>
  <c r="E47" i="1"/>
  <c r="F47" i="1"/>
  <c r="E39" i="1"/>
  <c r="F39" i="1"/>
  <c r="G39" i="1"/>
  <c r="I39" i="1"/>
  <c r="E30" i="1"/>
  <c r="F30" i="1"/>
  <c r="G30" i="1"/>
  <c r="I30" i="1"/>
  <c r="G24" i="1"/>
  <c r="I24" i="1"/>
  <c r="E22" i="1"/>
  <c r="F22" i="1"/>
  <c r="G78" i="1"/>
  <c r="I78" i="1"/>
  <c r="E76" i="1"/>
  <c r="F76" i="1"/>
  <c r="G76" i="1"/>
  <c r="I76" i="1"/>
  <c r="G70" i="1"/>
  <c r="I70" i="1"/>
  <c r="E68" i="1"/>
  <c r="F68" i="1"/>
  <c r="G68" i="1"/>
  <c r="I68" i="1"/>
  <c r="E60" i="1"/>
  <c r="F60" i="1"/>
  <c r="G60" i="1"/>
  <c r="I60" i="1"/>
  <c r="E52" i="1"/>
  <c r="F52" i="1"/>
  <c r="G52" i="1"/>
  <c r="I52" i="1"/>
  <c r="G46" i="1"/>
  <c r="I46" i="1"/>
  <c r="E44" i="1"/>
  <c r="F44" i="1"/>
  <c r="G44" i="1"/>
  <c r="I44" i="1"/>
  <c r="G38" i="1"/>
  <c r="I38" i="1"/>
  <c r="E36" i="1"/>
  <c r="F36" i="1"/>
  <c r="G36" i="1"/>
  <c r="I36" i="1"/>
  <c r="E27" i="1"/>
  <c r="F27" i="1"/>
  <c r="G27" i="1"/>
  <c r="I27" i="1"/>
  <c r="E21" i="1"/>
  <c r="F21" i="1"/>
  <c r="G75" i="1"/>
  <c r="I75" i="1"/>
  <c r="E73" i="1"/>
  <c r="F73" i="1"/>
  <c r="G73" i="1"/>
  <c r="I73" i="1"/>
  <c r="E65" i="1"/>
  <c r="F65" i="1"/>
  <c r="G65" i="1"/>
  <c r="I65" i="1"/>
  <c r="G59" i="1"/>
  <c r="I59" i="1"/>
  <c r="E57" i="1"/>
  <c r="F57" i="1"/>
  <c r="G51" i="1"/>
  <c r="I51" i="1"/>
  <c r="E49" i="1"/>
  <c r="F49" i="1"/>
  <c r="G43" i="1"/>
  <c r="I43" i="1"/>
  <c r="E41" i="1"/>
  <c r="F41" i="1"/>
  <c r="G41" i="1"/>
  <c r="I41" i="1"/>
  <c r="E32" i="1"/>
  <c r="F32" i="1"/>
  <c r="G32" i="1"/>
  <c r="I32" i="1"/>
  <c r="G26" i="1"/>
  <c r="I26" i="1"/>
  <c r="E24" i="1"/>
  <c r="F24" i="1"/>
  <c r="G81" i="1"/>
  <c r="J81" i="1"/>
  <c r="G80" i="1"/>
  <c r="I80" i="1"/>
  <c r="E78" i="1"/>
  <c r="F78" i="1"/>
  <c r="G72" i="1"/>
  <c r="I72" i="1"/>
  <c r="E70" i="1"/>
  <c r="F70" i="1"/>
  <c r="G64" i="1"/>
  <c r="I64" i="1"/>
  <c r="E62" i="1"/>
  <c r="F62" i="1"/>
  <c r="G62" i="1"/>
  <c r="I62" i="1"/>
  <c r="E54" i="1"/>
  <c r="F54" i="1"/>
  <c r="G54" i="1"/>
  <c r="I54" i="1"/>
  <c r="G48" i="1"/>
  <c r="I48" i="1"/>
  <c r="E46" i="1"/>
  <c r="F46" i="1"/>
  <c r="G40" i="1"/>
  <c r="I40" i="1"/>
  <c r="E38" i="1"/>
  <c r="F38" i="1"/>
  <c r="G31" i="1"/>
  <c r="I31" i="1"/>
  <c r="E29" i="1"/>
  <c r="F29" i="1"/>
  <c r="G29" i="1"/>
  <c r="I29" i="1"/>
  <c r="E75" i="1"/>
  <c r="F75" i="1"/>
  <c r="G69" i="1"/>
  <c r="I69" i="1"/>
  <c r="E67" i="1"/>
  <c r="F67" i="1"/>
  <c r="G67" i="1"/>
  <c r="I67" i="1"/>
  <c r="E59" i="1"/>
  <c r="F59" i="1"/>
  <c r="G53" i="1"/>
  <c r="I53" i="1"/>
  <c r="E51" i="1"/>
  <c r="F51" i="1"/>
  <c r="E43" i="1"/>
  <c r="F43" i="1"/>
  <c r="G37" i="1"/>
  <c r="I37" i="1"/>
  <c r="E35" i="1"/>
  <c r="F35" i="1"/>
  <c r="G35" i="1"/>
  <c r="I35" i="1"/>
  <c r="E26" i="1"/>
  <c r="F26" i="1"/>
  <c r="C11" i="1"/>
  <c r="C12" i="1"/>
  <c r="O83" i="1" l="1"/>
  <c r="O82" i="1"/>
  <c r="C16" i="1"/>
  <c r="D18" i="1" s="1"/>
  <c r="O23" i="1"/>
  <c r="O45" i="1"/>
  <c r="O61" i="1"/>
  <c r="O43" i="1"/>
  <c r="O38" i="1"/>
  <c r="O30" i="1"/>
  <c r="O33" i="1"/>
  <c r="O39" i="1"/>
  <c r="O40" i="1"/>
  <c r="O59" i="1"/>
  <c r="O49" i="1"/>
  <c r="O79" i="1"/>
  <c r="O42" i="1"/>
  <c r="O48" i="1"/>
  <c r="O56" i="1"/>
  <c r="O67" i="1"/>
  <c r="O52" i="1"/>
  <c r="C15" i="1"/>
  <c r="E16" i="1" s="1"/>
  <c r="O72" i="1"/>
  <c r="O75" i="1"/>
  <c r="O65" i="1"/>
  <c r="O60" i="1"/>
  <c r="O58" i="1"/>
  <c r="O78" i="1"/>
  <c r="O66" i="1"/>
  <c r="O64" i="1"/>
  <c r="O31" i="1"/>
  <c r="O29" i="1"/>
  <c r="O69" i="1"/>
  <c r="O51" i="1"/>
  <c r="O46" i="1"/>
  <c r="O41" i="1"/>
  <c r="O36" i="1"/>
  <c r="O71" i="1"/>
  <c r="O34" i="1"/>
  <c r="O77" i="1"/>
  <c r="O54" i="1"/>
  <c r="O44" i="1"/>
  <c r="O32" i="1"/>
  <c r="O80" i="1"/>
  <c r="O26" i="1"/>
  <c r="O68" i="1"/>
  <c r="O37" i="1"/>
  <c r="O76" i="1"/>
  <c r="O62" i="1"/>
  <c r="O50" i="1"/>
  <c r="O70" i="1"/>
  <c r="O24" i="1"/>
  <c r="O73" i="1"/>
  <c r="O63" i="1"/>
  <c r="O47" i="1"/>
  <c r="O74" i="1"/>
  <c r="O53" i="1"/>
  <c r="O35" i="1"/>
  <c r="O27" i="1"/>
  <c r="O22" i="1"/>
  <c r="O25" i="1"/>
  <c r="O21" i="1"/>
  <c r="O57" i="1"/>
  <c r="O55" i="1"/>
  <c r="O81" i="1"/>
  <c r="O28" i="1"/>
  <c r="E17" i="1" l="1"/>
  <c r="C18" i="1"/>
</calcChain>
</file>

<file path=xl/sharedStrings.xml><?xml version="1.0" encoding="utf-8"?>
<sst xmlns="http://schemas.openxmlformats.org/spreadsheetml/2006/main" count="251" uniqueCount="79">
  <si>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</si>
  <si>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</si>
  <si>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</si>
  <si>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</si>
  <si>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</si>
  <si>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</si>
  <si>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</si>
  <si>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</si>
  <si>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</si>
  <si>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</si>
  <si>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</si>
  <si>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</si>
  <si>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</si>
  <si>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</si>
  <si>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</si>
  <si>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</si>
  <si>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</si>
  <si>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</si>
  <si>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</si>
  <si>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S1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</si>
  <si>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</si>
  <si>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</si>
  <si>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</si>
  <si>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</si>
  <si>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</si>
  <si>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</si>
  <si>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</si>
  <si>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</si>
  <si>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</si>
  <si>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</si>
  <si>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</si>
  <si>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Bull...11</t>
  </si>
  <si>
    <t>B</t>
  </si>
  <si>
    <t>v</t>
  </si>
  <si>
    <t>K</t>
  </si>
  <si>
    <t>BBSAG Bull...12</t>
  </si>
  <si>
    <t>Peter H</t>
  </si>
  <si>
    <t>BBSAG Bull...16</t>
  </si>
  <si>
    <t>BBSAG Bull...17</t>
  </si>
  <si>
    <t>BBSAG Bull.8</t>
  </si>
  <si>
    <t>BBSAG Bull.13</t>
  </si>
  <si>
    <t>Germann R</t>
  </si>
  <si>
    <t>BBSAG Bull.33</t>
  </si>
  <si>
    <t>BBSAG Bull.36</t>
  </si>
  <si>
    <t>BBSAG 36</t>
  </si>
  <si>
    <t>BBSAG Bull.40</t>
  </si>
  <si>
    <t>BBSAG Bull.41</t>
  </si>
  <si>
    <t>BBSAG Bull.59</t>
  </si>
  <si>
    <t>Mavrofridis G</t>
  </si>
  <si>
    <t>BBSAG Bull.60</t>
  </si>
  <si>
    <t>Mourikis D</t>
  </si>
  <si>
    <t>BBSAG Bull.64</t>
  </si>
  <si>
    <t>Nikolaou I</t>
  </si>
  <si>
    <t>BBSAG Bull.65</t>
  </si>
  <si>
    <t>BBSAG Bull.80</t>
  </si>
  <si>
    <t>BBSAG Bull.82</t>
  </si>
  <si>
    <t>BBSAG Bull.83</t>
  </si>
  <si>
    <t>BBSAG Bull.86</t>
  </si>
  <si>
    <t>BBSAG Bull.97</t>
  </si>
  <si>
    <t>BBSAG Bull.98</t>
  </si>
  <si>
    <t>BBSAG Bull.100</t>
  </si>
  <si>
    <t>BBSAG Bull.111</t>
  </si>
  <si>
    <t>Eccentric orbit?</t>
  </si>
  <si>
    <t># of data points:</t>
  </si>
  <si>
    <t>EA/SD</t>
  </si>
  <si>
    <t>VY Hya / HD 89639 / SAO 178701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</si>
  <si>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</si>
  <si>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</si>
  <si>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</si>
  <si>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</si>
  <si>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</si>
  <si>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</si>
  <si>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</si>
  <si>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</si>
  <si>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</si>
  <si>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OEJV 0003</t>
  </si>
  <si>
    <t>I</t>
  </si>
  <si>
    <t>VSB,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</si>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</sst>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0" fillId="0" borderId="0" xfId="0" applyFont="1" applyAlignment="1"/>
    <xf numFmtId="14" fontId="16" fillId="0" borderId="0" xfId="0" applyNumberFormat="1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7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Hya - O-C Diagr.</a:t>
            </a:r>
          </a:p>
        </c:rich>
      </c:tx>
      <c:layout>
        <c:manualLayout>
          <c:xMode val="edge"/>
          <c:yMode val="edge"/>
          <c:x val="0.342975640441638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860681114551083"/>
          <c:w val="0.762397463356170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11-42A4-BFB0-6A5027118F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1.6417949998867698E-2</c:v>
                </c:pt>
                <c:pt idx="2">
                  <c:v>1.8027569996775128E-2</c:v>
                </c:pt>
                <c:pt idx="3">
                  <c:v>1.6637190004985314E-2</c:v>
                </c:pt>
                <c:pt idx="4">
                  <c:v>1.2441999999282416E-2</c:v>
                </c:pt>
                <c:pt idx="5">
                  <c:v>1.3246810005512089E-2</c:v>
                </c:pt>
                <c:pt idx="6">
                  <c:v>2.2708600081386976E-3</c:v>
                </c:pt>
                <c:pt idx="7">
                  <c:v>1.92949100091937E-2</c:v>
                </c:pt>
                <c:pt idx="8">
                  <c:v>1.5099719996214844E-2</c:v>
                </c:pt>
                <c:pt idx="9">
                  <c:v>1.3382740005909E-2</c:v>
                </c:pt>
                <c:pt idx="10">
                  <c:v>1.4797169998928439E-2</c:v>
                </c:pt>
                <c:pt idx="11">
                  <c:v>2.1132800029590726E-3</c:v>
                </c:pt>
                <c:pt idx="12">
                  <c:v>5.2770999900531024E-4</c:v>
                </c:pt>
                <c:pt idx="13">
                  <c:v>-0.17043621499760775</c:v>
                </c:pt>
                <c:pt idx="14">
                  <c:v>-3.8145699945744127E-3</c:v>
                </c:pt>
                <c:pt idx="15">
                  <c:v>3.2094800044433214E-3</c:v>
                </c:pt>
                <c:pt idx="16">
                  <c:v>1.0142899991478771E-3</c:v>
                </c:pt>
                <c:pt idx="17">
                  <c:v>-4.1808999958448112E-3</c:v>
                </c:pt>
                <c:pt idx="18">
                  <c:v>1.1687689999234863E-2</c:v>
                </c:pt>
                <c:pt idx="19">
                  <c:v>1.2492500005464535E-2</c:v>
                </c:pt>
                <c:pt idx="20">
                  <c:v>-2.2882600023876876E-3</c:v>
                </c:pt>
                <c:pt idx="21">
                  <c:v>-9.840740000072401E-3</c:v>
                </c:pt>
                <c:pt idx="22">
                  <c:v>-1.6378209998947568E-2</c:v>
                </c:pt>
                <c:pt idx="23">
                  <c:v>-1.1158969995449297E-2</c:v>
                </c:pt>
                <c:pt idx="24">
                  <c:v>-2.2581769990210887E-2</c:v>
                </c:pt>
                <c:pt idx="25">
                  <c:v>-1.458176999585703E-2</c:v>
                </c:pt>
                <c:pt idx="26">
                  <c:v>-1.3641029996506404E-2</c:v>
                </c:pt>
                <c:pt idx="27">
                  <c:v>-1.2226599996211007E-2</c:v>
                </c:pt>
                <c:pt idx="28">
                  <c:v>-1.8616979999933392E-2</c:v>
                </c:pt>
                <c:pt idx="29">
                  <c:v>-2.0202549996611197E-2</c:v>
                </c:pt>
                <c:pt idx="30">
                  <c:v>-1.0568879995844327E-2</c:v>
                </c:pt>
                <c:pt idx="31">
                  <c:v>-2.6583889994071797E-2</c:v>
                </c:pt>
                <c:pt idx="32">
                  <c:v>-1.79742699911003E-2</c:v>
                </c:pt>
                <c:pt idx="33">
                  <c:v>-3.7340599992603529E-2</c:v>
                </c:pt>
                <c:pt idx="34">
                  <c:v>-2.853578999202E-2</c:v>
                </c:pt>
                <c:pt idx="35">
                  <c:v>-2.6511739997658879E-2</c:v>
                </c:pt>
                <c:pt idx="36">
                  <c:v>-2.4902119992475491E-2</c:v>
                </c:pt>
                <c:pt idx="37">
                  <c:v>-2.5487689992587548E-2</c:v>
                </c:pt>
                <c:pt idx="38">
                  <c:v>-2.4878069991245866E-2</c:v>
                </c:pt>
                <c:pt idx="39">
                  <c:v>-3.3073259997763671E-2</c:v>
                </c:pt>
                <c:pt idx="40">
                  <c:v>-2.707325999654131E-2</c:v>
                </c:pt>
                <c:pt idx="41">
                  <c:v>-2.7634779995423742E-2</c:v>
                </c:pt>
                <c:pt idx="42">
                  <c:v>-1.5220349996525329E-2</c:v>
                </c:pt>
                <c:pt idx="43">
                  <c:v>-2.7667199996358249E-2</c:v>
                </c:pt>
                <c:pt idx="44">
                  <c:v>-3.5790239991911221E-2</c:v>
                </c:pt>
                <c:pt idx="45">
                  <c:v>-3.4790239995345473E-2</c:v>
                </c:pt>
                <c:pt idx="46">
                  <c:v>-3.7180619998252951E-2</c:v>
                </c:pt>
                <c:pt idx="47">
                  <c:v>-3.0961379998188931E-2</c:v>
                </c:pt>
                <c:pt idx="48">
                  <c:v>-3.9546949992654845E-2</c:v>
                </c:pt>
                <c:pt idx="49">
                  <c:v>-4.3522899992240127E-2</c:v>
                </c:pt>
                <c:pt idx="50">
                  <c:v>-3.1147529996815138E-2</c:v>
                </c:pt>
                <c:pt idx="51">
                  <c:v>-4.8928290001640562E-2</c:v>
                </c:pt>
                <c:pt idx="52">
                  <c:v>-3.8318669998261612E-2</c:v>
                </c:pt>
                <c:pt idx="53">
                  <c:v>-3.523084000335075E-2</c:v>
                </c:pt>
                <c:pt idx="54">
                  <c:v>-4.3134640000062063E-2</c:v>
                </c:pt>
                <c:pt idx="55">
                  <c:v>-3.8241999995079823E-2</c:v>
                </c:pt>
                <c:pt idx="56">
                  <c:v>-4.2599289998179302E-2</c:v>
                </c:pt>
                <c:pt idx="57">
                  <c:v>-5.3259799991792534E-2</c:v>
                </c:pt>
                <c:pt idx="58">
                  <c:v>-4.6487409999826923E-2</c:v>
                </c:pt>
                <c:pt idx="59">
                  <c:v>-5.7855859995470382E-2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11-42A4-BFB0-6A5027118F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60">
                  <c:v>-8.5237589999451302E-2</c:v>
                </c:pt>
                <c:pt idx="61">
                  <c:v>-0.19276507012546062</c:v>
                </c:pt>
                <c:pt idx="62">
                  <c:v>-0.19206506991758943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11-42A4-BFB0-6A5027118F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11-42A4-BFB0-6A5027118F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11-42A4-BFB0-6A5027118F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11-42A4-BFB0-6A5027118F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6">
                    <c:v>6.0000000000000001E-3</c:v>
                  </c:pt>
                  <c:pt idx="57">
                    <c:v>4.0000000000000001E-3</c:v>
                  </c:pt>
                  <c:pt idx="58">
                    <c:v>2E-3</c:v>
                  </c:pt>
                  <c:pt idx="59">
                    <c:v>5.0000000000000001E-3</c:v>
                  </c:pt>
                  <c:pt idx="60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11-42A4-BFB0-6A5027118F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8195</c:v>
                </c:pt>
                <c:pt idx="2">
                  <c:v>8197</c:v>
                </c:pt>
                <c:pt idx="3">
                  <c:v>8199</c:v>
                </c:pt>
                <c:pt idx="4">
                  <c:v>8200</c:v>
                </c:pt>
                <c:pt idx="5">
                  <c:v>8201</c:v>
                </c:pt>
                <c:pt idx="6">
                  <c:v>8206</c:v>
                </c:pt>
                <c:pt idx="7">
                  <c:v>8211</c:v>
                </c:pt>
                <c:pt idx="8">
                  <c:v>8212</c:v>
                </c:pt>
                <c:pt idx="9">
                  <c:v>8354</c:v>
                </c:pt>
                <c:pt idx="10">
                  <c:v>8357</c:v>
                </c:pt>
                <c:pt idx="11">
                  <c:v>9088</c:v>
                </c:pt>
                <c:pt idx="12">
                  <c:v>9091</c:v>
                </c:pt>
                <c:pt idx="13">
                  <c:v>9098.5</c:v>
                </c:pt>
                <c:pt idx="14">
                  <c:v>9103</c:v>
                </c:pt>
                <c:pt idx="15">
                  <c:v>9108</c:v>
                </c:pt>
                <c:pt idx="16">
                  <c:v>9109</c:v>
                </c:pt>
                <c:pt idx="17">
                  <c:v>9110</c:v>
                </c:pt>
                <c:pt idx="18">
                  <c:v>9249</c:v>
                </c:pt>
                <c:pt idx="19">
                  <c:v>9250</c:v>
                </c:pt>
                <c:pt idx="20">
                  <c:v>9254</c:v>
                </c:pt>
                <c:pt idx="21">
                  <c:v>9846</c:v>
                </c:pt>
                <c:pt idx="22">
                  <c:v>9859</c:v>
                </c:pt>
                <c:pt idx="23">
                  <c:v>9863</c:v>
                </c:pt>
                <c:pt idx="24">
                  <c:v>9983</c:v>
                </c:pt>
                <c:pt idx="25">
                  <c:v>9983</c:v>
                </c:pt>
                <c:pt idx="26">
                  <c:v>10137</c:v>
                </c:pt>
                <c:pt idx="27">
                  <c:v>10140</c:v>
                </c:pt>
                <c:pt idx="28">
                  <c:v>10142</c:v>
                </c:pt>
                <c:pt idx="29">
                  <c:v>10145</c:v>
                </c:pt>
                <c:pt idx="30">
                  <c:v>10152</c:v>
                </c:pt>
                <c:pt idx="31">
                  <c:v>10731</c:v>
                </c:pt>
                <c:pt idx="32">
                  <c:v>10733</c:v>
                </c:pt>
                <c:pt idx="33">
                  <c:v>10740</c:v>
                </c:pt>
                <c:pt idx="34">
                  <c:v>10741</c:v>
                </c:pt>
                <c:pt idx="35">
                  <c:v>10746</c:v>
                </c:pt>
                <c:pt idx="36">
                  <c:v>10748</c:v>
                </c:pt>
                <c:pt idx="37">
                  <c:v>10751</c:v>
                </c:pt>
                <c:pt idx="38">
                  <c:v>10753</c:v>
                </c:pt>
                <c:pt idx="39">
                  <c:v>10754</c:v>
                </c:pt>
                <c:pt idx="40">
                  <c:v>10754</c:v>
                </c:pt>
                <c:pt idx="41">
                  <c:v>10762</c:v>
                </c:pt>
                <c:pt idx="42">
                  <c:v>10765</c:v>
                </c:pt>
                <c:pt idx="43">
                  <c:v>10880</c:v>
                </c:pt>
                <c:pt idx="44">
                  <c:v>10896</c:v>
                </c:pt>
                <c:pt idx="45">
                  <c:v>10896</c:v>
                </c:pt>
                <c:pt idx="46">
                  <c:v>10898</c:v>
                </c:pt>
                <c:pt idx="47">
                  <c:v>10902</c:v>
                </c:pt>
                <c:pt idx="48">
                  <c:v>10905</c:v>
                </c:pt>
                <c:pt idx="49">
                  <c:v>10910</c:v>
                </c:pt>
                <c:pt idx="50">
                  <c:v>11487</c:v>
                </c:pt>
                <c:pt idx="51">
                  <c:v>11491</c:v>
                </c:pt>
                <c:pt idx="52">
                  <c:v>11493</c:v>
                </c:pt>
                <c:pt idx="53">
                  <c:v>11636</c:v>
                </c:pt>
                <c:pt idx="54">
                  <c:v>11656</c:v>
                </c:pt>
                <c:pt idx="55">
                  <c:v>11800</c:v>
                </c:pt>
                <c:pt idx="56">
                  <c:v>12391</c:v>
                </c:pt>
                <c:pt idx="57">
                  <c:v>12420</c:v>
                </c:pt>
                <c:pt idx="58">
                  <c:v>12539</c:v>
                </c:pt>
                <c:pt idx="59">
                  <c:v>13294</c:v>
                </c:pt>
                <c:pt idx="60">
                  <c:v>14961</c:v>
                </c:pt>
                <c:pt idx="61">
                  <c:v>18053</c:v>
                </c:pt>
                <c:pt idx="62">
                  <c:v>18053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0.17569715728271945</c:v>
                </c:pt>
                <c:pt idx="1">
                  <c:v>2.0161856863685712E-2</c:v>
                </c:pt>
                <c:pt idx="2">
                  <c:v>2.0123898279080704E-2</c:v>
                </c:pt>
                <c:pt idx="3">
                  <c:v>2.0085939694475696E-2</c:v>
                </c:pt>
                <c:pt idx="4">
                  <c:v>2.0066960402173206E-2</c:v>
                </c:pt>
                <c:pt idx="5">
                  <c:v>2.0047981109870688E-2</c:v>
                </c:pt>
                <c:pt idx="6">
                  <c:v>1.9953084648358155E-2</c:v>
                </c:pt>
                <c:pt idx="7">
                  <c:v>1.9858188186845621E-2</c:v>
                </c:pt>
                <c:pt idx="8">
                  <c:v>1.9839208894543131E-2</c:v>
                </c:pt>
                <c:pt idx="9">
                  <c:v>1.7144149387587321E-2</c:v>
                </c:pt>
                <c:pt idx="10">
                  <c:v>1.7087211510679795E-2</c:v>
                </c:pt>
                <c:pt idx="11">
                  <c:v>3.2133488375481745E-3</c:v>
                </c:pt>
                <c:pt idx="12">
                  <c:v>3.1564109606406765E-3</c:v>
                </c:pt>
                <c:pt idx="13">
                  <c:v>3.0140662683718622E-3</c:v>
                </c:pt>
                <c:pt idx="14">
                  <c:v>2.9286594530106014E-3</c:v>
                </c:pt>
                <c:pt idx="15">
                  <c:v>2.8337629914980678E-3</c:v>
                </c:pt>
                <c:pt idx="16">
                  <c:v>2.8147836991955777E-3</c:v>
                </c:pt>
                <c:pt idx="17">
                  <c:v>2.7958044068930599E-3</c:v>
                </c:pt>
                <c:pt idx="18">
                  <c:v>1.5768277684477527E-4</c:v>
                </c:pt>
                <c:pt idx="19">
                  <c:v>1.3870348454225745E-4</c:v>
                </c:pt>
                <c:pt idx="20">
                  <c:v>6.278631533224166E-5</c:v>
                </c:pt>
                <c:pt idx="21">
                  <c:v>-1.1172954727751094E-2</c:v>
                </c:pt>
                <c:pt idx="22">
                  <c:v>-1.141968552768366E-2</c:v>
                </c:pt>
                <c:pt idx="23">
                  <c:v>-1.1495602696893675E-2</c:v>
                </c:pt>
                <c:pt idx="24">
                  <c:v>-1.3773117773194371E-2</c:v>
                </c:pt>
                <c:pt idx="25">
                  <c:v>-1.3773117773194371E-2</c:v>
                </c:pt>
                <c:pt idx="26">
                  <c:v>-1.6695928787780229E-2</c:v>
                </c:pt>
                <c:pt idx="27">
                  <c:v>-1.6752866664687754E-2</c:v>
                </c:pt>
                <c:pt idx="28">
                  <c:v>-1.6790825249292762E-2</c:v>
                </c:pt>
                <c:pt idx="29">
                  <c:v>-1.6847763126200288E-2</c:v>
                </c:pt>
                <c:pt idx="30">
                  <c:v>-1.698061817231783E-2</c:v>
                </c:pt>
                <c:pt idx="31">
                  <c:v>-2.7969628415468573E-2</c:v>
                </c:pt>
                <c:pt idx="32">
                  <c:v>-2.8007587000073608E-2</c:v>
                </c:pt>
                <c:pt idx="33">
                  <c:v>-2.814044204619115E-2</c:v>
                </c:pt>
                <c:pt idx="34">
                  <c:v>-2.815942133849364E-2</c:v>
                </c:pt>
                <c:pt idx="35">
                  <c:v>-2.8254317800006173E-2</c:v>
                </c:pt>
                <c:pt idx="36">
                  <c:v>-2.8292276384611181E-2</c:v>
                </c:pt>
                <c:pt idx="37">
                  <c:v>-2.8349214261518707E-2</c:v>
                </c:pt>
                <c:pt idx="38">
                  <c:v>-2.8387172846123715E-2</c:v>
                </c:pt>
                <c:pt idx="39">
                  <c:v>-2.8406152138426205E-2</c:v>
                </c:pt>
                <c:pt idx="40">
                  <c:v>-2.8406152138426205E-2</c:v>
                </c:pt>
                <c:pt idx="41">
                  <c:v>-2.8557986476846264E-2</c:v>
                </c:pt>
                <c:pt idx="42">
                  <c:v>-2.861492435375379E-2</c:v>
                </c:pt>
                <c:pt idx="43">
                  <c:v>-3.0797542968541924E-2</c:v>
                </c:pt>
                <c:pt idx="44">
                  <c:v>-3.1101211645382015E-2</c:v>
                </c:pt>
                <c:pt idx="45">
                  <c:v>-3.1101211645382015E-2</c:v>
                </c:pt>
                <c:pt idx="46">
                  <c:v>-3.1139170229987023E-2</c:v>
                </c:pt>
                <c:pt idx="47">
                  <c:v>-3.1215087399197039E-2</c:v>
                </c:pt>
                <c:pt idx="48">
                  <c:v>-3.1272025276104565E-2</c:v>
                </c:pt>
                <c:pt idx="49">
                  <c:v>-3.1366921737617098E-2</c:v>
                </c:pt>
                <c:pt idx="50">
                  <c:v>-4.2317973396162861E-2</c:v>
                </c:pt>
                <c:pt idx="51">
                  <c:v>-4.2393890565372877E-2</c:v>
                </c:pt>
                <c:pt idx="52">
                  <c:v>-4.2431849149977885E-2</c:v>
                </c:pt>
                <c:pt idx="53">
                  <c:v>-4.5145887949236185E-2</c:v>
                </c:pt>
                <c:pt idx="54">
                  <c:v>-4.5525473795286292E-2</c:v>
                </c:pt>
                <c:pt idx="55">
                  <c:v>-4.825849188684711E-2</c:v>
                </c:pt>
                <c:pt idx="56">
                  <c:v>-5.9475253637627956E-2</c:v>
                </c:pt>
                <c:pt idx="57">
                  <c:v>-6.0025653114400612E-2</c:v>
                </c:pt>
                <c:pt idx="58">
                  <c:v>-6.228418889839879E-2</c:v>
                </c:pt>
                <c:pt idx="59">
                  <c:v>-7.6613554586790533E-2</c:v>
                </c:pt>
                <c:pt idx="60">
                  <c:v>-0.10825203485506746</c:v>
                </c:pt>
                <c:pt idx="61">
                  <c:v>-0.16693600665441488</c:v>
                </c:pt>
                <c:pt idx="62">
                  <c:v>-0.16693600665441488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11-42A4-BFB0-6A5027118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732944"/>
        <c:axId val="1"/>
      </c:scatterChart>
      <c:valAx>
        <c:axId val="57473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732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115702479338845E-2"/>
          <c:y val="0.91950464396284826"/>
          <c:w val="0.92562070237088134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28575</xdr:rowOff>
    </xdr:from>
    <xdr:to>
      <xdr:col>13</xdr:col>
      <xdr:colOff>114300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8FC2146-6215-A6C9-1A57-A51119A50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61"/>
  <sheetViews>
    <sheetView tabSelected="1" workbookViewId="0">
      <pane xSplit="14" ySplit="22" topLeftCell="O71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65</v>
      </c>
    </row>
    <row r="2" spans="1:7" x14ac:dyDescent="0.2">
      <c r="A2" t="s">
        <v>26</v>
      </c>
      <c r="B2" s="9" t="s">
        <v>64</v>
      </c>
    </row>
    <row r="3" spans="1:7" ht="13.5" thickBot="1" x14ac:dyDescent="0.25">
      <c r="C3" s="8" t="s">
        <v>62</v>
      </c>
    </row>
    <row r="4" spans="1:7" ht="14.25" thickTop="1" thickBot="1" x14ac:dyDescent="0.25">
      <c r="A4" s="5" t="s">
        <v>0</v>
      </c>
      <c r="C4" s="2">
        <v>23535.600999999999</v>
      </c>
      <c r="D4" s="3">
        <v>2.0011951899999998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23535.600999999999</v>
      </c>
    </row>
    <row r="8" spans="1:7" x14ac:dyDescent="0.2">
      <c r="A8" t="s">
        <v>3</v>
      </c>
      <c r="C8">
        <f>+D4</f>
        <v>2.0011951899999998</v>
      </c>
    </row>
    <row r="9" spans="1:7" x14ac:dyDescent="0.2">
      <c r="A9" s="11" t="s">
        <v>66</v>
      </c>
      <c r="B9" s="12"/>
      <c r="C9" s="13">
        <v>-9.5</v>
      </c>
      <c r="D9" s="12" t="s">
        <v>67</v>
      </c>
      <c r="E9" s="12"/>
    </row>
    <row r="10" spans="1:7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7" x14ac:dyDescent="0.2">
      <c r="A11" s="12" t="s">
        <v>16</v>
      </c>
      <c r="B11" s="12"/>
      <c r="C11" s="14">
        <f ca="1">INTERCEPT(INDIRECT($G$11):G992,INDIRECT($F$11):F992)</f>
        <v>0.17569715728271945</v>
      </c>
      <c r="D11" s="15"/>
      <c r="E11" s="12"/>
      <c r="F11" s="16" t="str">
        <f>"F"&amp;E19</f>
        <v>F21</v>
      </c>
      <c r="G11" s="17" t="str">
        <f>"G"&amp;E19</f>
        <v>G21</v>
      </c>
    </row>
    <row r="12" spans="1:7" x14ac:dyDescent="0.2">
      <c r="A12" s="12" t="s">
        <v>17</v>
      </c>
      <c r="B12" s="12"/>
      <c r="C12" s="14">
        <f ca="1">SLOPE(INDIRECT($G$11):G992,INDIRECT($F$11):F992)</f>
        <v>-1.8979292302505641E-5</v>
      </c>
      <c r="D12" s="15"/>
      <c r="E12" s="12"/>
    </row>
    <row r="13" spans="1:7" x14ac:dyDescent="0.2">
      <c r="A13" s="12" t="s">
        <v>21</v>
      </c>
      <c r="B13" s="12"/>
      <c r="C13" s="15" t="s">
        <v>14</v>
      </c>
      <c r="D13" s="18" t="s">
        <v>68</v>
      </c>
      <c r="E13" s="13">
        <v>1</v>
      </c>
    </row>
    <row r="14" spans="1:7" x14ac:dyDescent="0.2">
      <c r="A14" s="12"/>
      <c r="B14" s="12"/>
      <c r="C14" s="12"/>
      <c r="D14" s="18" t="s">
        <v>69</v>
      </c>
      <c r="E14" s="19">
        <f ca="1">NOW()+15018.5+$C$9/24</f>
        <v>60177.810378587958</v>
      </c>
    </row>
    <row r="15" spans="1:7" x14ac:dyDescent="0.2">
      <c r="A15" s="20" t="s">
        <v>18</v>
      </c>
      <c r="B15" s="12"/>
      <c r="C15" s="21">
        <f ca="1">(C7+C11)+(C8+C12)*INT(MAX(F21:F3533))</f>
        <v>59663.010829063336</v>
      </c>
      <c r="D15" s="18" t="s">
        <v>70</v>
      </c>
      <c r="E15" s="19">
        <f ca="1">ROUND(2*(E14-$C$7)/$C$8,0)/2+E13</f>
        <v>18311</v>
      </c>
    </row>
    <row r="16" spans="1:7" x14ac:dyDescent="0.2">
      <c r="A16" s="22" t="s">
        <v>4</v>
      </c>
      <c r="B16" s="12"/>
      <c r="C16" s="23">
        <f ca="1">+C8+C12</f>
        <v>2.0011762107076971</v>
      </c>
      <c r="D16" s="18" t="s">
        <v>71</v>
      </c>
      <c r="E16" s="17">
        <f ca="1">ROUND(2*(E14-$C$15)/$C$16,0)/2+E13</f>
        <v>258</v>
      </c>
    </row>
    <row r="17" spans="1:32" ht="13.5" thickBot="1" x14ac:dyDescent="0.25">
      <c r="A17" s="18" t="s">
        <v>63</v>
      </c>
      <c r="B17" s="12"/>
      <c r="C17" s="12">
        <f>COUNT(C21:C2191)</f>
        <v>63</v>
      </c>
      <c r="D17" s="18" t="s">
        <v>72</v>
      </c>
      <c r="E17" s="24">
        <f ca="1">+$C$15+$C$16*E16-15018.5-$C$9/24</f>
        <v>45161.210124759258</v>
      </c>
    </row>
    <row r="18" spans="1:32" x14ac:dyDescent="0.2">
      <c r="A18" s="22" t="s">
        <v>5</v>
      </c>
      <c r="B18" s="12"/>
      <c r="C18" s="25">
        <f ca="1">+C15</f>
        <v>59663.010829063336</v>
      </c>
      <c r="D18" s="26">
        <f ca="1">+C16</f>
        <v>2.0011762107076971</v>
      </c>
      <c r="E18" s="27" t="s">
        <v>73</v>
      </c>
    </row>
    <row r="19" spans="1:32" ht="13.5" thickTop="1" x14ac:dyDescent="0.2">
      <c r="A19" s="28" t="s">
        <v>74</v>
      </c>
      <c r="E19" s="29">
        <v>21</v>
      </c>
    </row>
    <row r="20" spans="1:32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19</v>
      </c>
      <c r="J20" s="7" t="s">
        <v>78</v>
      </c>
      <c r="K20" s="7" t="s">
        <v>20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15</v>
      </c>
    </row>
    <row r="21" spans="1:32" ht="12.75" customHeight="1" x14ac:dyDescent="0.2">
      <c r="A21" s="32" t="s">
        <v>12</v>
      </c>
      <c r="B21" s="32"/>
      <c r="C21" s="33">
        <v>23535.600999999999</v>
      </c>
      <c r="D21" s="33" t="s">
        <v>14</v>
      </c>
      <c r="E21" s="32">
        <f t="shared" ref="E21:E52" si="0">+(C21-C$7)/C$8</f>
        <v>0</v>
      </c>
      <c r="F21" s="32">
        <f t="shared" ref="F21:F52" si="1">ROUND(2*E21,0)/2</f>
        <v>0</v>
      </c>
      <c r="G21" s="32"/>
      <c r="H21" s="34">
        <v>0</v>
      </c>
      <c r="I21" s="32"/>
      <c r="J21" s="32"/>
      <c r="K21" s="32"/>
      <c r="L21" s="32"/>
      <c r="M21" s="32"/>
      <c r="N21" s="32"/>
      <c r="O21" s="32">
        <f t="shared" ref="O21:O52" ca="1" si="2">+C$11+C$12*$F21</f>
        <v>0.17569715728271945</v>
      </c>
      <c r="P21" s="32"/>
      <c r="Q21" s="35">
        <f t="shared" ref="Q21:Q52" si="3">+C21-15018.5</f>
        <v>8517.1009999999987</v>
      </c>
      <c r="R21" s="32"/>
      <c r="S21" s="32"/>
      <c r="T21" s="32"/>
      <c r="U21" s="32"/>
      <c r="V21" s="32"/>
      <c r="W21" s="32"/>
      <c r="X21" s="32"/>
      <c r="Y21" s="32"/>
      <c r="Z21" s="32"/>
    </row>
    <row r="22" spans="1:32" ht="12.75" customHeight="1" x14ac:dyDescent="0.2">
      <c r="A22" s="32" t="s">
        <v>31</v>
      </c>
      <c r="B22" s="32"/>
      <c r="C22" s="33">
        <v>39935.411999999997</v>
      </c>
      <c r="D22" s="33"/>
      <c r="E22" s="32">
        <f t="shared" si="0"/>
        <v>8195.0082040722864</v>
      </c>
      <c r="F22" s="32">
        <f t="shared" si="1"/>
        <v>8195</v>
      </c>
      <c r="G22" s="32">
        <f t="shared" ref="G22:G33" si="4">+C22-(C$7+F22*C$8)</f>
        <v>1.6417949998867698E-2</v>
      </c>
      <c r="H22" s="32"/>
      <c r="I22" s="32">
        <f t="shared" ref="I22:I33" si="5">+G22</f>
        <v>1.6417949998867698E-2</v>
      </c>
      <c r="J22" s="32"/>
      <c r="K22" s="32"/>
      <c r="L22" s="32"/>
      <c r="M22" s="32"/>
      <c r="N22" s="32"/>
      <c r="O22" s="32">
        <f t="shared" ca="1" si="2"/>
        <v>2.0161856863685712E-2</v>
      </c>
      <c r="P22" s="32"/>
      <c r="Q22" s="35">
        <f t="shared" si="3"/>
        <v>24916.911999999997</v>
      </c>
      <c r="R22" s="32"/>
      <c r="S22" s="32"/>
      <c r="T22" s="32"/>
      <c r="U22" s="32"/>
      <c r="V22" s="32"/>
      <c r="W22" s="32"/>
      <c r="X22" s="32"/>
      <c r="Y22" s="32"/>
      <c r="Z22" s="32"/>
      <c r="AB22">
        <v>19</v>
      </c>
      <c r="AD22" t="s">
        <v>30</v>
      </c>
      <c r="AF22" t="s">
        <v>32</v>
      </c>
    </row>
    <row r="23" spans="1:32" ht="12.75" customHeight="1" x14ac:dyDescent="0.2">
      <c r="A23" s="32" t="s">
        <v>31</v>
      </c>
      <c r="B23" s="32"/>
      <c r="C23" s="33">
        <v>39939.415999999997</v>
      </c>
      <c r="D23" s="33"/>
      <c r="E23" s="32">
        <f t="shared" si="0"/>
        <v>8197.0090084016247</v>
      </c>
      <c r="F23" s="32">
        <f t="shared" si="1"/>
        <v>8197</v>
      </c>
      <c r="G23" s="32">
        <f t="shared" si="4"/>
        <v>1.8027569996775128E-2</v>
      </c>
      <c r="H23" s="32"/>
      <c r="I23" s="32">
        <f t="shared" si="5"/>
        <v>1.8027569996775128E-2</v>
      </c>
      <c r="J23" s="32"/>
      <c r="K23" s="32"/>
      <c r="L23" s="32"/>
      <c r="M23" s="32"/>
      <c r="N23" s="32"/>
      <c r="O23" s="32">
        <f t="shared" ca="1" si="2"/>
        <v>2.0123898279080704E-2</v>
      </c>
      <c r="P23" s="32"/>
      <c r="Q23" s="35">
        <f t="shared" si="3"/>
        <v>24920.915999999997</v>
      </c>
      <c r="R23" s="32"/>
      <c r="S23" s="32"/>
      <c r="T23" s="32"/>
      <c r="U23" s="32"/>
      <c r="V23" s="32"/>
      <c r="W23" s="32"/>
      <c r="X23" s="32"/>
      <c r="Y23" s="32"/>
      <c r="Z23" s="32"/>
      <c r="AB23">
        <v>18</v>
      </c>
      <c r="AD23" t="s">
        <v>30</v>
      </c>
      <c r="AF23" t="s">
        <v>32</v>
      </c>
    </row>
    <row r="24" spans="1:32" ht="12.75" customHeight="1" x14ac:dyDescent="0.2">
      <c r="A24" s="32" t="s">
        <v>31</v>
      </c>
      <c r="B24" s="32"/>
      <c r="C24" s="33">
        <v>39943.417000000001</v>
      </c>
      <c r="D24" s="33"/>
      <c r="E24" s="32">
        <f t="shared" si="0"/>
        <v>8199.0083136268204</v>
      </c>
      <c r="F24" s="32">
        <f t="shared" si="1"/>
        <v>8199</v>
      </c>
      <c r="G24" s="32">
        <f t="shared" si="4"/>
        <v>1.6637190004985314E-2</v>
      </c>
      <c r="H24" s="32"/>
      <c r="I24" s="32">
        <f t="shared" si="5"/>
        <v>1.6637190004985314E-2</v>
      </c>
      <c r="J24" s="32"/>
      <c r="K24" s="32"/>
      <c r="L24" s="32"/>
      <c r="M24" s="32"/>
      <c r="N24" s="32"/>
      <c r="O24" s="32">
        <f t="shared" ca="1" si="2"/>
        <v>2.0085939694475696E-2</v>
      </c>
      <c r="P24" s="32"/>
      <c r="Q24" s="35">
        <f t="shared" si="3"/>
        <v>24924.917000000001</v>
      </c>
      <c r="R24" s="32"/>
      <c r="S24" s="32"/>
      <c r="T24" s="32"/>
      <c r="U24" s="32"/>
      <c r="V24" s="32"/>
      <c r="W24" s="32"/>
      <c r="X24" s="32"/>
      <c r="Y24" s="32"/>
      <c r="Z24" s="32"/>
      <c r="AB24">
        <v>14</v>
      </c>
      <c r="AD24" t="s">
        <v>30</v>
      </c>
      <c r="AF24" t="s">
        <v>32</v>
      </c>
    </row>
    <row r="25" spans="1:32" ht="12.75" customHeight="1" x14ac:dyDescent="0.2">
      <c r="A25" s="32" t="s">
        <v>31</v>
      </c>
      <c r="B25" s="32"/>
      <c r="C25" s="33">
        <v>39945.413999999997</v>
      </c>
      <c r="D25" s="33"/>
      <c r="E25" s="32">
        <f t="shared" si="0"/>
        <v>8200.006217284581</v>
      </c>
      <c r="F25" s="32">
        <f t="shared" si="1"/>
        <v>8200</v>
      </c>
      <c r="G25" s="32">
        <f t="shared" si="4"/>
        <v>1.2441999999282416E-2</v>
      </c>
      <c r="H25" s="32"/>
      <c r="I25" s="32">
        <f t="shared" si="5"/>
        <v>1.2441999999282416E-2</v>
      </c>
      <c r="J25" s="32"/>
      <c r="K25" s="32"/>
      <c r="L25" s="32"/>
      <c r="M25" s="32"/>
      <c r="N25" s="32"/>
      <c r="O25" s="32">
        <f t="shared" ca="1" si="2"/>
        <v>2.0066960402173206E-2</v>
      </c>
      <c r="P25" s="32"/>
      <c r="Q25" s="35">
        <f t="shared" si="3"/>
        <v>24926.913999999997</v>
      </c>
      <c r="R25" s="32"/>
      <c r="S25" s="32"/>
      <c r="T25" s="32"/>
      <c r="U25" s="32"/>
      <c r="V25" s="32"/>
      <c r="W25" s="32"/>
      <c r="X25" s="32"/>
      <c r="Y25" s="32"/>
      <c r="Z25" s="32"/>
      <c r="AB25">
        <v>12</v>
      </c>
      <c r="AD25" t="s">
        <v>30</v>
      </c>
      <c r="AF25" t="s">
        <v>32</v>
      </c>
    </row>
    <row r="26" spans="1:32" ht="12.75" customHeight="1" x14ac:dyDescent="0.2">
      <c r="A26" s="32" t="s">
        <v>31</v>
      </c>
      <c r="B26" s="32"/>
      <c r="C26" s="33">
        <v>39947.415999999997</v>
      </c>
      <c r="D26" s="33"/>
      <c r="E26" s="32">
        <f t="shared" si="0"/>
        <v>8201.0066194492501</v>
      </c>
      <c r="F26" s="32">
        <f t="shared" si="1"/>
        <v>8201</v>
      </c>
      <c r="G26" s="32">
        <f t="shared" si="4"/>
        <v>1.3246810005512089E-2</v>
      </c>
      <c r="H26" s="32"/>
      <c r="I26" s="32">
        <f t="shared" si="5"/>
        <v>1.3246810005512089E-2</v>
      </c>
      <c r="J26" s="32"/>
      <c r="K26" s="32"/>
      <c r="L26" s="32"/>
      <c r="M26" s="32"/>
      <c r="N26" s="32"/>
      <c r="O26" s="32">
        <f t="shared" ca="1" si="2"/>
        <v>2.0047981109870688E-2</v>
      </c>
      <c r="P26" s="32"/>
      <c r="Q26" s="35">
        <f t="shared" si="3"/>
        <v>24928.915999999997</v>
      </c>
      <c r="R26" s="32"/>
      <c r="S26" s="32"/>
      <c r="T26" s="32"/>
      <c r="U26" s="32"/>
      <c r="V26" s="32"/>
      <c r="W26" s="32"/>
      <c r="X26" s="32"/>
      <c r="Y26" s="32"/>
      <c r="Z26" s="32"/>
      <c r="AB26">
        <v>12</v>
      </c>
      <c r="AD26" t="s">
        <v>30</v>
      </c>
      <c r="AF26" t="s">
        <v>32</v>
      </c>
    </row>
    <row r="27" spans="1:32" ht="12.75" customHeight="1" x14ac:dyDescent="0.2">
      <c r="A27" s="32" t="s">
        <v>35</v>
      </c>
      <c r="B27" s="32"/>
      <c r="C27" s="33">
        <v>39957.411</v>
      </c>
      <c r="D27" s="33"/>
      <c r="E27" s="32">
        <f t="shared" si="0"/>
        <v>8206.0011347518794</v>
      </c>
      <c r="F27" s="32">
        <f t="shared" si="1"/>
        <v>8206</v>
      </c>
      <c r="G27" s="32">
        <f t="shared" si="4"/>
        <v>2.2708600081386976E-3</v>
      </c>
      <c r="H27" s="32"/>
      <c r="I27" s="32">
        <f t="shared" si="5"/>
        <v>2.2708600081386976E-3</v>
      </c>
      <c r="J27" s="32"/>
      <c r="K27" s="32"/>
      <c r="L27" s="32"/>
      <c r="M27" s="32"/>
      <c r="N27" s="32"/>
      <c r="O27" s="32">
        <f t="shared" ca="1" si="2"/>
        <v>1.9953084648358155E-2</v>
      </c>
      <c r="P27" s="32"/>
      <c r="Q27" s="35">
        <f t="shared" si="3"/>
        <v>24938.911</v>
      </c>
      <c r="R27" s="32"/>
      <c r="S27" s="32"/>
      <c r="T27" s="32"/>
      <c r="U27" s="32"/>
      <c r="V27" s="32"/>
      <c r="W27" s="32"/>
      <c r="X27" s="32"/>
      <c r="Y27" s="32"/>
      <c r="Z27" s="32"/>
      <c r="AB27">
        <v>8</v>
      </c>
      <c r="AD27" t="s">
        <v>30</v>
      </c>
      <c r="AF27" t="s">
        <v>32</v>
      </c>
    </row>
    <row r="28" spans="1:32" ht="12.75" customHeight="1" x14ac:dyDescent="0.2">
      <c r="A28" s="32" t="s">
        <v>35</v>
      </c>
      <c r="B28" s="32"/>
      <c r="C28" s="33">
        <v>39967.434000000001</v>
      </c>
      <c r="D28" s="33"/>
      <c r="E28" s="32">
        <f t="shared" si="0"/>
        <v>8211.0096416931738</v>
      </c>
      <c r="F28" s="32">
        <f t="shared" si="1"/>
        <v>8211</v>
      </c>
      <c r="G28" s="32">
        <f t="shared" si="4"/>
        <v>1.92949100091937E-2</v>
      </c>
      <c r="H28" s="32"/>
      <c r="I28" s="32">
        <f t="shared" si="5"/>
        <v>1.92949100091937E-2</v>
      </c>
      <c r="J28" s="32"/>
      <c r="K28" s="32"/>
      <c r="L28" s="32"/>
      <c r="M28" s="32"/>
      <c r="N28" s="32"/>
      <c r="O28" s="32">
        <f t="shared" ca="1" si="2"/>
        <v>1.9858188186845621E-2</v>
      </c>
      <c r="P28" s="32"/>
      <c r="Q28" s="35">
        <f t="shared" si="3"/>
        <v>24948.934000000001</v>
      </c>
      <c r="R28" s="32"/>
      <c r="S28" s="32"/>
      <c r="T28" s="32"/>
      <c r="U28" s="32"/>
      <c r="V28" s="32"/>
      <c r="W28" s="32"/>
      <c r="X28" s="32"/>
      <c r="Y28" s="32"/>
      <c r="Z28" s="32"/>
      <c r="AB28">
        <v>14</v>
      </c>
      <c r="AD28" t="s">
        <v>30</v>
      </c>
      <c r="AF28" t="s">
        <v>32</v>
      </c>
    </row>
    <row r="29" spans="1:32" ht="12.75" customHeight="1" x14ac:dyDescent="0.2">
      <c r="A29" s="32" t="s">
        <v>35</v>
      </c>
      <c r="B29" s="32"/>
      <c r="C29" s="33">
        <v>39969.430999999997</v>
      </c>
      <c r="D29" s="33"/>
      <c r="E29" s="32">
        <f t="shared" si="0"/>
        <v>8212.0075453509362</v>
      </c>
      <c r="F29" s="32">
        <f t="shared" si="1"/>
        <v>8212</v>
      </c>
      <c r="G29" s="32">
        <f t="shared" si="4"/>
        <v>1.5099719996214844E-2</v>
      </c>
      <c r="H29" s="32"/>
      <c r="I29" s="32">
        <f t="shared" si="5"/>
        <v>1.5099719996214844E-2</v>
      </c>
      <c r="J29" s="32"/>
      <c r="K29" s="32"/>
      <c r="L29" s="32"/>
      <c r="M29" s="32"/>
      <c r="N29" s="32"/>
      <c r="O29" s="32">
        <f t="shared" ca="1" si="2"/>
        <v>1.9839208894543131E-2</v>
      </c>
      <c r="P29" s="32"/>
      <c r="Q29" s="35">
        <f t="shared" si="3"/>
        <v>24950.930999999997</v>
      </c>
      <c r="R29" s="32"/>
      <c r="S29" s="32"/>
      <c r="T29" s="32"/>
      <c r="U29" s="32"/>
      <c r="V29" s="32"/>
      <c r="W29" s="32"/>
      <c r="X29" s="32"/>
      <c r="Y29" s="32"/>
      <c r="Z29" s="32"/>
      <c r="AB29">
        <v>19</v>
      </c>
      <c r="AD29" t="s">
        <v>36</v>
      </c>
      <c r="AF29" t="s">
        <v>32</v>
      </c>
    </row>
    <row r="30" spans="1:32" ht="12.75" customHeight="1" x14ac:dyDescent="0.2">
      <c r="A30" s="32" t="s">
        <v>37</v>
      </c>
      <c r="B30" s="32"/>
      <c r="C30" s="33">
        <v>40253.599000000002</v>
      </c>
      <c r="D30" s="33"/>
      <c r="E30" s="32">
        <f t="shared" si="0"/>
        <v>8354.0066873736614</v>
      </c>
      <c r="F30" s="32">
        <f t="shared" si="1"/>
        <v>8354</v>
      </c>
      <c r="G30" s="32">
        <f t="shared" si="4"/>
        <v>1.3382740005909E-2</v>
      </c>
      <c r="H30" s="32"/>
      <c r="I30" s="32">
        <f t="shared" si="5"/>
        <v>1.3382740005909E-2</v>
      </c>
      <c r="J30" s="32"/>
      <c r="K30" s="32"/>
      <c r="L30" s="32"/>
      <c r="M30" s="32"/>
      <c r="N30" s="32"/>
      <c r="O30" s="32">
        <f t="shared" ca="1" si="2"/>
        <v>1.7144149387587321E-2</v>
      </c>
      <c r="P30" s="32"/>
      <c r="Q30" s="35">
        <f t="shared" si="3"/>
        <v>25235.099000000002</v>
      </c>
      <c r="R30" s="32"/>
      <c r="S30" s="32"/>
      <c r="T30" s="32"/>
      <c r="U30" s="32"/>
      <c r="V30" s="32"/>
      <c r="W30" s="32"/>
      <c r="X30" s="32"/>
      <c r="Y30" s="32"/>
      <c r="Z30" s="32"/>
      <c r="AB30">
        <v>13</v>
      </c>
      <c r="AD30" t="s">
        <v>30</v>
      </c>
      <c r="AF30" t="s">
        <v>32</v>
      </c>
    </row>
    <row r="31" spans="1:32" ht="12.75" customHeight="1" x14ac:dyDescent="0.2">
      <c r="A31" s="32" t="s">
        <v>38</v>
      </c>
      <c r="B31" s="32"/>
      <c r="C31" s="33">
        <v>40259.603999999999</v>
      </c>
      <c r="D31" s="33"/>
      <c r="E31" s="32">
        <f t="shared" si="0"/>
        <v>8357.0073941662849</v>
      </c>
      <c r="F31" s="32">
        <f t="shared" si="1"/>
        <v>8357</v>
      </c>
      <c r="G31" s="32">
        <f t="shared" si="4"/>
        <v>1.4797169998928439E-2</v>
      </c>
      <c r="H31" s="32"/>
      <c r="I31" s="32">
        <f t="shared" si="5"/>
        <v>1.4797169998928439E-2</v>
      </c>
      <c r="J31" s="32"/>
      <c r="K31" s="32"/>
      <c r="L31" s="32"/>
      <c r="M31" s="32"/>
      <c r="N31" s="32"/>
      <c r="O31" s="32">
        <f t="shared" ca="1" si="2"/>
        <v>1.7087211510679795E-2</v>
      </c>
      <c r="P31" s="32"/>
      <c r="Q31" s="35">
        <f t="shared" si="3"/>
        <v>25241.103999999999</v>
      </c>
      <c r="R31" s="32"/>
      <c r="S31" s="32"/>
      <c r="T31" s="32"/>
      <c r="U31" s="32"/>
      <c r="V31" s="32"/>
      <c r="W31" s="32"/>
      <c r="X31" s="32"/>
      <c r="Y31" s="32"/>
      <c r="Z31" s="32"/>
      <c r="AB31">
        <v>6</v>
      </c>
      <c r="AD31" t="s">
        <v>30</v>
      </c>
      <c r="AF31" t="s">
        <v>32</v>
      </c>
    </row>
    <row r="32" spans="1:32" ht="12.75" customHeight="1" x14ac:dyDescent="0.2">
      <c r="A32" s="32" t="s">
        <v>39</v>
      </c>
      <c r="B32" s="32"/>
      <c r="C32" s="33">
        <v>41722.464999999997</v>
      </c>
      <c r="D32" s="33"/>
      <c r="E32" s="32">
        <f t="shared" si="0"/>
        <v>9088.001056008934</v>
      </c>
      <c r="F32" s="32">
        <f t="shared" si="1"/>
        <v>9088</v>
      </c>
      <c r="G32" s="32">
        <f t="shared" si="4"/>
        <v>2.1132800029590726E-3</v>
      </c>
      <c r="H32" s="32"/>
      <c r="I32" s="32">
        <f t="shared" si="5"/>
        <v>2.1132800029590726E-3</v>
      </c>
      <c r="J32" s="32"/>
      <c r="K32" s="32"/>
      <c r="L32" s="32"/>
      <c r="M32" s="32"/>
      <c r="N32" s="32"/>
      <c r="O32" s="32">
        <f t="shared" ca="1" si="2"/>
        <v>3.2133488375481745E-3</v>
      </c>
      <c r="P32" s="32"/>
      <c r="Q32" s="35">
        <f t="shared" si="3"/>
        <v>26703.964999999997</v>
      </c>
      <c r="R32" s="32"/>
      <c r="S32" s="32"/>
      <c r="T32" s="32"/>
      <c r="U32" s="32"/>
      <c r="V32" s="32"/>
      <c r="W32" s="32"/>
      <c r="X32" s="32"/>
      <c r="Y32" s="32"/>
      <c r="Z32" s="32"/>
      <c r="AB32">
        <v>6</v>
      </c>
      <c r="AD32" t="s">
        <v>30</v>
      </c>
      <c r="AF32" t="s">
        <v>32</v>
      </c>
    </row>
    <row r="33" spans="1:32" ht="12.75" customHeight="1" x14ac:dyDescent="0.2">
      <c r="A33" s="32" t="s">
        <v>39</v>
      </c>
      <c r="B33" s="32"/>
      <c r="C33" s="33">
        <v>41728.466999999997</v>
      </c>
      <c r="D33" s="33"/>
      <c r="E33" s="32">
        <f t="shared" si="0"/>
        <v>9091.000263697415</v>
      </c>
      <c r="F33" s="32">
        <f t="shared" si="1"/>
        <v>9091</v>
      </c>
      <c r="G33" s="32">
        <f t="shared" si="4"/>
        <v>5.2770999900531024E-4</v>
      </c>
      <c r="H33" s="32"/>
      <c r="I33" s="32">
        <f t="shared" si="5"/>
        <v>5.2770999900531024E-4</v>
      </c>
      <c r="J33" s="32"/>
      <c r="K33" s="32"/>
      <c r="L33" s="32"/>
      <c r="M33" s="32"/>
      <c r="N33" s="32"/>
      <c r="O33" s="32">
        <f t="shared" ca="1" si="2"/>
        <v>3.1564109606406765E-3</v>
      </c>
      <c r="P33" s="32"/>
      <c r="Q33" s="35">
        <f t="shared" si="3"/>
        <v>26709.966999999997</v>
      </c>
      <c r="R33" s="32"/>
      <c r="S33" s="32"/>
      <c r="T33" s="32"/>
      <c r="U33" s="32"/>
      <c r="V33" s="32"/>
      <c r="W33" s="32"/>
      <c r="X33" s="32"/>
      <c r="Y33" s="32"/>
      <c r="Z33" s="32"/>
      <c r="AB33">
        <v>10</v>
      </c>
      <c r="AD33" t="s">
        <v>30</v>
      </c>
      <c r="AF33" t="s">
        <v>32</v>
      </c>
    </row>
    <row r="34" spans="1:32" ht="12.75" customHeight="1" x14ac:dyDescent="0.2">
      <c r="A34" s="32" t="s">
        <v>39</v>
      </c>
      <c r="B34" s="32"/>
      <c r="C34" s="33">
        <v>41743.305</v>
      </c>
      <c r="D34" s="33"/>
      <c r="E34" s="32">
        <f t="shared" si="0"/>
        <v>9098.4148327880011</v>
      </c>
      <c r="F34" s="32">
        <f t="shared" si="1"/>
        <v>9098.5</v>
      </c>
      <c r="G34" s="32"/>
      <c r="H34" s="32"/>
      <c r="I34" s="34">
        <v>-0.17043621499760775</v>
      </c>
      <c r="J34" s="32"/>
      <c r="K34" s="32"/>
      <c r="L34" s="32"/>
      <c r="M34" s="32"/>
      <c r="N34" s="32"/>
      <c r="O34" s="32">
        <f t="shared" ca="1" si="2"/>
        <v>3.0140662683718622E-3</v>
      </c>
      <c r="P34" s="32"/>
      <c r="Q34" s="35">
        <f t="shared" si="3"/>
        <v>26724.805</v>
      </c>
      <c r="R34" s="32"/>
      <c r="S34" s="32"/>
      <c r="T34" s="32"/>
      <c r="U34" s="32"/>
      <c r="V34" s="32"/>
      <c r="W34" s="32"/>
      <c r="X34" s="32"/>
      <c r="Y34" s="32"/>
      <c r="Z34" s="32"/>
      <c r="AB34">
        <v>7</v>
      </c>
      <c r="AD34" t="s">
        <v>30</v>
      </c>
      <c r="AF34" t="s">
        <v>32</v>
      </c>
    </row>
    <row r="35" spans="1:32" ht="12.75" customHeight="1" x14ac:dyDescent="0.2">
      <c r="A35" s="32" t="s">
        <v>39</v>
      </c>
      <c r="B35" s="32"/>
      <c r="C35" s="33">
        <v>41752.476999999999</v>
      </c>
      <c r="D35" s="33"/>
      <c r="E35" s="32">
        <f t="shared" si="0"/>
        <v>9102.9980938541048</v>
      </c>
      <c r="F35" s="32">
        <f t="shared" si="1"/>
        <v>9103</v>
      </c>
      <c r="G35" s="32">
        <f t="shared" ref="G35:G81" si="6">+C35-(C$7+F35*C$8)</f>
        <v>-3.8145699945744127E-3</v>
      </c>
      <c r="H35" s="32"/>
      <c r="I35" s="32">
        <f t="shared" ref="I35:I80" si="7">+G35</f>
        <v>-3.8145699945744127E-3</v>
      </c>
      <c r="J35" s="32"/>
      <c r="K35" s="32"/>
      <c r="L35" s="32"/>
      <c r="M35" s="32"/>
      <c r="N35" s="32"/>
      <c r="O35" s="32">
        <f t="shared" ca="1" si="2"/>
        <v>2.9286594530106014E-3</v>
      </c>
      <c r="P35" s="32"/>
      <c r="Q35" s="35">
        <f t="shared" si="3"/>
        <v>26733.976999999999</v>
      </c>
      <c r="R35" s="32"/>
      <c r="S35" s="32"/>
      <c r="T35" s="32"/>
      <c r="U35" s="32"/>
      <c r="V35" s="32"/>
      <c r="W35" s="32"/>
      <c r="X35" s="32"/>
      <c r="Y35" s="32"/>
      <c r="Z35" s="32"/>
      <c r="AB35">
        <v>6</v>
      </c>
      <c r="AD35" t="s">
        <v>30</v>
      </c>
      <c r="AF35" t="s">
        <v>32</v>
      </c>
    </row>
    <row r="36" spans="1:32" ht="12.75" customHeight="1" x14ac:dyDescent="0.2">
      <c r="A36" s="32" t="s">
        <v>39</v>
      </c>
      <c r="B36" s="32"/>
      <c r="C36" s="33">
        <v>41762.49</v>
      </c>
      <c r="D36" s="33"/>
      <c r="E36" s="32">
        <f t="shared" si="0"/>
        <v>9108.0016037815894</v>
      </c>
      <c r="F36" s="32">
        <f t="shared" si="1"/>
        <v>9108</v>
      </c>
      <c r="G36" s="32">
        <f t="shared" si="6"/>
        <v>3.2094800044433214E-3</v>
      </c>
      <c r="H36" s="32"/>
      <c r="I36" s="32">
        <f t="shared" si="7"/>
        <v>3.2094800044433214E-3</v>
      </c>
      <c r="J36" s="32"/>
      <c r="K36" s="32"/>
      <c r="L36" s="32"/>
      <c r="M36" s="32"/>
      <c r="N36" s="32"/>
      <c r="O36" s="32">
        <f t="shared" ca="1" si="2"/>
        <v>2.8337629914980678E-3</v>
      </c>
      <c r="P36" s="32"/>
      <c r="Q36" s="35">
        <f t="shared" si="3"/>
        <v>26743.989999999998</v>
      </c>
      <c r="R36" s="32"/>
      <c r="S36" s="32"/>
      <c r="T36" s="32"/>
      <c r="U36" s="32"/>
      <c r="V36" s="32"/>
      <c r="W36" s="32"/>
      <c r="X36" s="32"/>
      <c r="Y36" s="32"/>
      <c r="Z36" s="32"/>
      <c r="AB36">
        <v>6</v>
      </c>
      <c r="AD36" t="s">
        <v>30</v>
      </c>
      <c r="AF36" t="s">
        <v>32</v>
      </c>
    </row>
    <row r="37" spans="1:32" ht="12.75" customHeight="1" x14ac:dyDescent="0.2">
      <c r="A37" s="32" t="s">
        <v>39</v>
      </c>
      <c r="B37" s="32"/>
      <c r="C37" s="33">
        <v>41764.489000000001</v>
      </c>
      <c r="D37" s="33"/>
      <c r="E37" s="32">
        <f t="shared" si="0"/>
        <v>9109.000506842116</v>
      </c>
      <c r="F37" s="32">
        <f t="shared" si="1"/>
        <v>9109</v>
      </c>
      <c r="G37" s="32">
        <f t="shared" si="6"/>
        <v>1.0142899991478771E-3</v>
      </c>
      <c r="H37" s="32"/>
      <c r="I37" s="32">
        <f t="shared" si="7"/>
        <v>1.0142899991478771E-3</v>
      </c>
      <c r="J37" s="32"/>
      <c r="K37" s="32"/>
      <c r="L37" s="32"/>
      <c r="M37" s="32"/>
      <c r="N37" s="32"/>
      <c r="O37" s="32">
        <f t="shared" ca="1" si="2"/>
        <v>2.8147836991955777E-3</v>
      </c>
      <c r="P37" s="32"/>
      <c r="Q37" s="35">
        <f t="shared" si="3"/>
        <v>26745.989000000001</v>
      </c>
      <c r="R37" s="32"/>
      <c r="S37" s="32"/>
      <c r="T37" s="32"/>
      <c r="U37" s="32"/>
      <c r="V37" s="32"/>
      <c r="W37" s="32"/>
      <c r="X37" s="32"/>
      <c r="Y37" s="32"/>
      <c r="Z37" s="32"/>
      <c r="AB37">
        <v>13</v>
      </c>
      <c r="AD37" t="s">
        <v>30</v>
      </c>
      <c r="AF37" t="s">
        <v>32</v>
      </c>
    </row>
    <row r="38" spans="1:32" ht="12.75" customHeight="1" x14ac:dyDescent="0.2">
      <c r="A38" s="32" t="s">
        <v>39</v>
      </c>
      <c r="B38" s="32"/>
      <c r="C38" s="33">
        <v>41766.485000000001</v>
      </c>
      <c r="D38" s="33"/>
      <c r="E38" s="32">
        <f t="shared" si="0"/>
        <v>9109.9979107984982</v>
      </c>
      <c r="F38" s="32">
        <f t="shared" si="1"/>
        <v>9110</v>
      </c>
      <c r="G38" s="32">
        <f t="shared" si="6"/>
        <v>-4.1808999958448112E-3</v>
      </c>
      <c r="H38" s="32"/>
      <c r="I38" s="32">
        <f t="shared" si="7"/>
        <v>-4.1808999958448112E-3</v>
      </c>
      <c r="J38" s="32"/>
      <c r="K38" s="32"/>
      <c r="L38" s="32"/>
      <c r="M38" s="32"/>
      <c r="N38" s="32"/>
      <c r="O38" s="32">
        <f t="shared" ca="1" si="2"/>
        <v>2.7958044068930599E-3</v>
      </c>
      <c r="P38" s="32"/>
      <c r="Q38" s="35">
        <f t="shared" si="3"/>
        <v>26747.985000000001</v>
      </c>
      <c r="R38" s="32"/>
      <c r="S38" s="32"/>
      <c r="T38" s="32"/>
      <c r="U38" s="32"/>
      <c r="V38" s="32"/>
      <c r="W38" s="32"/>
      <c r="X38" s="32"/>
      <c r="Y38" s="32"/>
      <c r="Z38" s="32"/>
      <c r="AA38" t="s">
        <v>33</v>
      </c>
      <c r="AB38">
        <v>5</v>
      </c>
      <c r="AD38" t="s">
        <v>30</v>
      </c>
      <c r="AF38" t="s">
        <v>32</v>
      </c>
    </row>
    <row r="39" spans="1:32" ht="12.75" customHeight="1" x14ac:dyDescent="0.2">
      <c r="A39" s="32" t="s">
        <v>40</v>
      </c>
      <c r="B39" s="32"/>
      <c r="C39" s="33">
        <v>42044.667000000001</v>
      </c>
      <c r="D39" s="33"/>
      <c r="E39" s="32">
        <f t="shared" si="0"/>
        <v>9249.0058403548355</v>
      </c>
      <c r="F39" s="32">
        <f t="shared" si="1"/>
        <v>9249</v>
      </c>
      <c r="G39" s="32">
        <f t="shared" si="6"/>
        <v>1.1687689999234863E-2</v>
      </c>
      <c r="H39" s="32"/>
      <c r="I39" s="32">
        <f t="shared" si="7"/>
        <v>1.1687689999234863E-2</v>
      </c>
      <c r="J39" s="32"/>
      <c r="K39" s="32"/>
      <c r="L39" s="32"/>
      <c r="M39" s="32"/>
      <c r="N39" s="32"/>
      <c r="O39" s="32">
        <f t="shared" ca="1" si="2"/>
        <v>1.5768277684477527E-4</v>
      </c>
      <c r="P39" s="32"/>
      <c r="Q39" s="35">
        <f t="shared" si="3"/>
        <v>27026.167000000001</v>
      </c>
      <c r="R39" s="32"/>
      <c r="S39" s="32"/>
      <c r="T39" s="32"/>
      <c r="U39" s="32"/>
      <c r="V39" s="32"/>
      <c r="W39" s="32"/>
      <c r="X39" s="32"/>
      <c r="Y39" s="32"/>
      <c r="Z39" s="32"/>
      <c r="AA39" t="s">
        <v>33</v>
      </c>
      <c r="AB39">
        <v>12</v>
      </c>
      <c r="AD39" t="s">
        <v>30</v>
      </c>
      <c r="AF39" t="s">
        <v>32</v>
      </c>
    </row>
    <row r="40" spans="1:32" ht="12.75" customHeight="1" x14ac:dyDescent="0.2">
      <c r="A40" s="32" t="s">
        <v>40</v>
      </c>
      <c r="B40" s="32"/>
      <c r="C40" s="33">
        <v>42046.669000000002</v>
      </c>
      <c r="D40" s="33"/>
      <c r="E40" s="32">
        <f t="shared" si="0"/>
        <v>9250.0062425195047</v>
      </c>
      <c r="F40" s="32">
        <f t="shared" si="1"/>
        <v>9250</v>
      </c>
      <c r="G40" s="32">
        <f t="shared" si="6"/>
        <v>1.2492500005464535E-2</v>
      </c>
      <c r="H40" s="32"/>
      <c r="I40" s="32">
        <f t="shared" si="7"/>
        <v>1.2492500005464535E-2</v>
      </c>
      <c r="J40" s="32"/>
      <c r="K40" s="32"/>
      <c r="L40" s="32"/>
      <c r="M40" s="32"/>
      <c r="N40" s="32"/>
      <c r="O40" s="32">
        <f t="shared" ca="1" si="2"/>
        <v>1.3870348454225745E-4</v>
      </c>
      <c r="P40" s="32"/>
      <c r="Q40" s="35">
        <f t="shared" si="3"/>
        <v>27028.169000000002</v>
      </c>
      <c r="R40" s="32"/>
      <c r="S40" s="32"/>
      <c r="T40" s="32"/>
      <c r="U40" s="32"/>
      <c r="V40" s="32"/>
      <c r="W40" s="32"/>
      <c r="X40" s="32"/>
      <c r="Y40" s="32"/>
      <c r="Z40" s="32"/>
      <c r="AA40" t="s">
        <v>33</v>
      </c>
      <c r="AB40">
        <v>12</v>
      </c>
      <c r="AD40" t="s">
        <v>30</v>
      </c>
      <c r="AF40" t="s">
        <v>32</v>
      </c>
    </row>
    <row r="41" spans="1:32" ht="12.75" customHeight="1" x14ac:dyDescent="0.2">
      <c r="A41" s="32" t="s">
        <v>40</v>
      </c>
      <c r="B41" s="32"/>
      <c r="C41" s="33">
        <v>42054.659</v>
      </c>
      <c r="D41" s="33"/>
      <c r="E41" s="32">
        <f t="shared" si="0"/>
        <v>9253.9988565533185</v>
      </c>
      <c r="F41" s="32">
        <f t="shared" si="1"/>
        <v>9254</v>
      </c>
      <c r="G41" s="32">
        <f t="shared" si="6"/>
        <v>-2.2882600023876876E-3</v>
      </c>
      <c r="H41" s="32"/>
      <c r="I41" s="32">
        <f t="shared" si="7"/>
        <v>-2.2882600023876876E-3</v>
      </c>
      <c r="J41" s="32"/>
      <c r="K41" s="32"/>
      <c r="L41" s="32"/>
      <c r="M41" s="32"/>
      <c r="N41" s="32"/>
      <c r="O41" s="32">
        <f t="shared" ca="1" si="2"/>
        <v>6.278631533224166E-5</v>
      </c>
      <c r="P41" s="32"/>
      <c r="Q41" s="35">
        <f t="shared" si="3"/>
        <v>27036.159</v>
      </c>
      <c r="R41" s="32"/>
      <c r="S41" s="32"/>
      <c r="T41" s="32"/>
      <c r="U41" s="32"/>
      <c r="V41" s="32"/>
      <c r="W41" s="32"/>
      <c r="X41" s="32"/>
      <c r="Y41" s="32"/>
      <c r="Z41" s="32"/>
      <c r="AA41" t="s">
        <v>33</v>
      </c>
      <c r="AB41">
        <v>11</v>
      </c>
      <c r="AD41" t="s">
        <v>30</v>
      </c>
      <c r="AF41" t="s">
        <v>32</v>
      </c>
    </row>
    <row r="42" spans="1:32" ht="12.75" customHeight="1" x14ac:dyDescent="0.2">
      <c r="A42" s="32" t="s">
        <v>42</v>
      </c>
      <c r="B42" s="32"/>
      <c r="C42" s="33">
        <v>43239.358999999997</v>
      </c>
      <c r="D42" s="33"/>
      <c r="E42" s="32">
        <f t="shared" si="0"/>
        <v>9845.9950825686319</v>
      </c>
      <c r="F42" s="32">
        <f t="shared" si="1"/>
        <v>9846</v>
      </c>
      <c r="G42" s="32">
        <f t="shared" si="6"/>
        <v>-9.840740000072401E-3</v>
      </c>
      <c r="H42" s="32"/>
      <c r="I42" s="32">
        <f t="shared" si="7"/>
        <v>-9.840740000072401E-3</v>
      </c>
      <c r="J42" s="32"/>
      <c r="K42" s="32"/>
      <c r="L42" s="32"/>
      <c r="M42" s="32"/>
      <c r="N42" s="32"/>
      <c r="O42" s="32">
        <f t="shared" ca="1" si="2"/>
        <v>-1.1172954727751094E-2</v>
      </c>
      <c r="P42" s="32"/>
      <c r="Q42" s="35">
        <f t="shared" si="3"/>
        <v>28220.858999999997</v>
      </c>
      <c r="R42" s="32"/>
      <c r="S42" s="32"/>
      <c r="T42" s="32"/>
      <c r="U42" s="32"/>
      <c r="V42" s="32"/>
      <c r="W42" s="32"/>
      <c r="X42" s="32"/>
      <c r="Y42" s="32"/>
      <c r="Z42" s="32"/>
      <c r="AA42" t="s">
        <v>33</v>
      </c>
      <c r="AB42">
        <v>15</v>
      </c>
      <c r="AD42" t="s">
        <v>41</v>
      </c>
      <c r="AF42" t="s">
        <v>32</v>
      </c>
    </row>
    <row r="43" spans="1:32" ht="12.75" customHeight="1" x14ac:dyDescent="0.2">
      <c r="A43" s="32" t="s">
        <v>42</v>
      </c>
      <c r="B43" s="32"/>
      <c r="C43" s="33">
        <v>43265.368000000002</v>
      </c>
      <c r="D43" s="33"/>
      <c r="E43" s="32">
        <f t="shared" si="0"/>
        <v>9858.9918157858483</v>
      </c>
      <c r="F43" s="32">
        <f t="shared" si="1"/>
        <v>9859</v>
      </c>
      <c r="G43" s="32">
        <f t="shared" si="6"/>
        <v>-1.6378209998947568E-2</v>
      </c>
      <c r="H43" s="32"/>
      <c r="I43" s="32">
        <f t="shared" si="7"/>
        <v>-1.6378209998947568E-2</v>
      </c>
      <c r="J43" s="32"/>
      <c r="K43" s="32"/>
      <c r="L43" s="32"/>
      <c r="M43" s="32"/>
      <c r="N43" s="32"/>
      <c r="O43" s="32">
        <f t="shared" ca="1" si="2"/>
        <v>-1.141968552768366E-2</v>
      </c>
      <c r="P43" s="32"/>
      <c r="Q43" s="35">
        <f t="shared" si="3"/>
        <v>28246.868000000002</v>
      </c>
      <c r="R43" s="32"/>
      <c r="S43" s="32"/>
      <c r="T43" s="32"/>
      <c r="U43" s="32"/>
      <c r="V43" s="32"/>
      <c r="W43" s="32"/>
      <c r="X43" s="32"/>
      <c r="Y43" s="32"/>
      <c r="Z43" s="32"/>
      <c r="AA43" t="s">
        <v>33</v>
      </c>
      <c r="AB43">
        <v>4</v>
      </c>
      <c r="AD43" t="s">
        <v>30</v>
      </c>
      <c r="AF43" t="s">
        <v>32</v>
      </c>
    </row>
    <row r="44" spans="1:32" ht="12.75" customHeight="1" x14ac:dyDescent="0.2">
      <c r="A44" s="32" t="s">
        <v>42</v>
      </c>
      <c r="B44" s="32"/>
      <c r="C44" s="33">
        <v>43273.377999999997</v>
      </c>
      <c r="D44" s="33"/>
      <c r="E44" s="32">
        <f t="shared" si="0"/>
        <v>9862.9944238472817</v>
      </c>
      <c r="F44" s="32">
        <f t="shared" si="1"/>
        <v>9863</v>
      </c>
      <c r="G44" s="32">
        <f t="shared" si="6"/>
        <v>-1.1158969995449297E-2</v>
      </c>
      <c r="H44" s="32"/>
      <c r="I44" s="32">
        <f t="shared" si="7"/>
        <v>-1.1158969995449297E-2</v>
      </c>
      <c r="J44" s="32"/>
      <c r="K44" s="32"/>
      <c r="L44" s="32"/>
      <c r="M44" s="32"/>
      <c r="N44" s="32"/>
      <c r="O44" s="32">
        <f t="shared" ca="1" si="2"/>
        <v>-1.1495602696893675E-2</v>
      </c>
      <c r="P44" s="32"/>
      <c r="Q44" s="35">
        <f t="shared" si="3"/>
        <v>28254.877999999997</v>
      </c>
      <c r="R44" s="32"/>
      <c r="S44" s="32"/>
      <c r="T44" s="32"/>
      <c r="U44" s="32"/>
      <c r="V44" s="32"/>
      <c r="W44" s="32"/>
      <c r="X44" s="32"/>
      <c r="Y44" s="32"/>
      <c r="Z44" s="32"/>
      <c r="AA44" t="s">
        <v>33</v>
      </c>
      <c r="AB44">
        <v>6</v>
      </c>
      <c r="AD44" t="s">
        <v>30</v>
      </c>
      <c r="AF44" t="s">
        <v>32</v>
      </c>
    </row>
    <row r="45" spans="1:32" ht="12.75" customHeight="1" x14ac:dyDescent="0.2">
      <c r="A45" s="32" t="s">
        <v>43</v>
      </c>
      <c r="B45" s="32"/>
      <c r="C45" s="33">
        <v>43513.51</v>
      </c>
      <c r="D45" s="33"/>
      <c r="E45" s="32">
        <f t="shared" si="0"/>
        <v>9982.9887158583497</v>
      </c>
      <c r="F45" s="32">
        <f t="shared" si="1"/>
        <v>9983</v>
      </c>
      <c r="G45" s="32">
        <f t="shared" si="6"/>
        <v>-2.2581769990210887E-2</v>
      </c>
      <c r="H45" s="32"/>
      <c r="I45" s="32">
        <f t="shared" si="7"/>
        <v>-2.2581769990210887E-2</v>
      </c>
      <c r="J45" s="32"/>
      <c r="K45" s="32"/>
      <c r="L45" s="32"/>
      <c r="M45" s="32"/>
      <c r="N45" s="32"/>
      <c r="O45" s="32">
        <f t="shared" ca="1" si="2"/>
        <v>-1.3773117773194371E-2</v>
      </c>
      <c r="P45" s="32"/>
      <c r="Q45" s="35">
        <f t="shared" si="3"/>
        <v>28495.010000000002</v>
      </c>
      <c r="R45" s="32"/>
      <c r="S45" s="32"/>
      <c r="T45" s="32"/>
      <c r="U45" s="32"/>
      <c r="V45" s="32"/>
      <c r="W45" s="32"/>
      <c r="X45" s="32"/>
      <c r="Y45" s="32"/>
      <c r="Z45" s="32"/>
      <c r="AB45">
        <v>7</v>
      </c>
      <c r="AD45" t="s">
        <v>30</v>
      </c>
      <c r="AF45" t="s">
        <v>32</v>
      </c>
    </row>
    <row r="46" spans="1:32" ht="12.75" customHeight="1" x14ac:dyDescent="0.2">
      <c r="A46" s="32" t="s">
        <v>44</v>
      </c>
      <c r="B46" s="32"/>
      <c r="C46" s="33">
        <v>43513.517999999996</v>
      </c>
      <c r="D46" s="33"/>
      <c r="E46" s="32">
        <f t="shared" si="0"/>
        <v>9982.9927134693935</v>
      </c>
      <c r="F46" s="32">
        <f t="shared" si="1"/>
        <v>9983</v>
      </c>
      <c r="G46" s="32">
        <f t="shared" si="6"/>
        <v>-1.458176999585703E-2</v>
      </c>
      <c r="H46" s="32"/>
      <c r="I46" s="32">
        <f t="shared" si="7"/>
        <v>-1.458176999585703E-2</v>
      </c>
      <c r="J46" s="32"/>
      <c r="K46" s="32"/>
      <c r="L46" s="32"/>
      <c r="M46" s="32"/>
      <c r="N46" s="32"/>
      <c r="O46" s="32">
        <f t="shared" ca="1" si="2"/>
        <v>-1.3773117773194371E-2</v>
      </c>
      <c r="P46" s="32"/>
      <c r="Q46" s="35">
        <f t="shared" si="3"/>
        <v>28495.017999999996</v>
      </c>
      <c r="R46" s="32"/>
      <c r="S46" s="32"/>
      <c r="T46" s="32"/>
      <c r="U46" s="32"/>
      <c r="V46" s="32"/>
      <c r="W46" s="32"/>
      <c r="X46" s="32"/>
      <c r="Y46" s="32"/>
      <c r="Z46" s="32"/>
      <c r="AA46" t="s">
        <v>33</v>
      </c>
      <c r="AF46" t="s">
        <v>34</v>
      </c>
    </row>
    <row r="47" spans="1:32" ht="12.75" customHeight="1" x14ac:dyDescent="0.2">
      <c r="A47" s="32" t="s">
        <v>45</v>
      </c>
      <c r="B47" s="32"/>
      <c r="C47" s="33">
        <v>43821.703000000001</v>
      </c>
      <c r="D47" s="33"/>
      <c r="E47" s="32">
        <f t="shared" si="0"/>
        <v>10136.993183558474</v>
      </c>
      <c r="F47" s="32">
        <f t="shared" si="1"/>
        <v>10137</v>
      </c>
      <c r="G47" s="32">
        <f t="shared" si="6"/>
        <v>-1.3641029996506404E-2</v>
      </c>
      <c r="H47" s="32"/>
      <c r="I47" s="32">
        <f t="shared" si="7"/>
        <v>-1.3641029996506404E-2</v>
      </c>
      <c r="J47" s="32"/>
      <c r="K47" s="32"/>
      <c r="L47" s="32"/>
      <c r="M47" s="32"/>
      <c r="N47" s="32"/>
      <c r="O47" s="32">
        <f t="shared" ca="1" si="2"/>
        <v>-1.6695928787780229E-2</v>
      </c>
      <c r="P47" s="32"/>
      <c r="Q47" s="35">
        <f t="shared" si="3"/>
        <v>28803.203000000001</v>
      </c>
      <c r="R47" s="32"/>
      <c r="S47" s="32"/>
      <c r="T47" s="32"/>
      <c r="U47" s="32"/>
      <c r="V47" s="32"/>
      <c r="W47" s="32"/>
      <c r="X47" s="32"/>
      <c r="Y47" s="32"/>
      <c r="Z47" s="32"/>
      <c r="AA47" t="s">
        <v>33</v>
      </c>
      <c r="AB47">
        <v>8</v>
      </c>
      <c r="AD47" t="s">
        <v>30</v>
      </c>
      <c r="AF47" t="s">
        <v>32</v>
      </c>
    </row>
    <row r="48" spans="1:32" ht="12.75" customHeight="1" x14ac:dyDescent="0.2">
      <c r="A48" s="32" t="s">
        <v>45</v>
      </c>
      <c r="B48" s="32"/>
      <c r="C48" s="33">
        <v>43827.707999999999</v>
      </c>
      <c r="D48" s="33"/>
      <c r="E48" s="32">
        <f t="shared" si="0"/>
        <v>10139.993890351097</v>
      </c>
      <c r="F48" s="32">
        <f t="shared" si="1"/>
        <v>10140</v>
      </c>
      <c r="G48" s="32">
        <f t="shared" si="6"/>
        <v>-1.2226599996211007E-2</v>
      </c>
      <c r="H48" s="32"/>
      <c r="I48" s="32">
        <f t="shared" si="7"/>
        <v>-1.2226599996211007E-2</v>
      </c>
      <c r="J48" s="32"/>
      <c r="K48" s="32"/>
      <c r="L48" s="32"/>
      <c r="M48" s="32"/>
      <c r="N48" s="32"/>
      <c r="O48" s="32">
        <f t="shared" ca="1" si="2"/>
        <v>-1.6752866664687754E-2</v>
      </c>
      <c r="P48" s="32"/>
      <c r="Q48" s="35">
        <f t="shared" si="3"/>
        <v>28809.207999999999</v>
      </c>
      <c r="R48" s="32"/>
      <c r="S48" s="32"/>
      <c r="T48" s="32"/>
      <c r="U48" s="32"/>
      <c r="V48" s="32"/>
      <c r="W48" s="32"/>
      <c r="X48" s="32"/>
      <c r="Y48" s="32"/>
      <c r="Z48" s="32"/>
      <c r="AA48" t="s">
        <v>33</v>
      </c>
      <c r="AB48">
        <v>8</v>
      </c>
      <c r="AD48" t="s">
        <v>30</v>
      </c>
      <c r="AF48" t="s">
        <v>32</v>
      </c>
    </row>
    <row r="49" spans="1:32" ht="12.75" customHeight="1" x14ac:dyDescent="0.2">
      <c r="A49" s="32" t="s">
        <v>45</v>
      </c>
      <c r="B49" s="32"/>
      <c r="C49" s="33">
        <v>43831.703999999998</v>
      </c>
      <c r="D49" s="33"/>
      <c r="E49" s="32">
        <f t="shared" si="0"/>
        <v>10141.990697069385</v>
      </c>
      <c r="F49" s="32">
        <f t="shared" si="1"/>
        <v>10142</v>
      </c>
      <c r="G49" s="32">
        <f t="shared" si="6"/>
        <v>-1.8616979999933392E-2</v>
      </c>
      <c r="H49" s="32"/>
      <c r="I49" s="32">
        <f t="shared" si="7"/>
        <v>-1.8616979999933392E-2</v>
      </c>
      <c r="J49" s="32"/>
      <c r="K49" s="32"/>
      <c r="L49" s="32"/>
      <c r="M49" s="32"/>
      <c r="N49" s="32"/>
      <c r="O49" s="32">
        <f t="shared" ca="1" si="2"/>
        <v>-1.6790825249292762E-2</v>
      </c>
      <c r="P49" s="32"/>
      <c r="Q49" s="35">
        <f t="shared" si="3"/>
        <v>28813.203999999998</v>
      </c>
      <c r="R49" s="32"/>
      <c r="S49" s="32"/>
      <c r="T49" s="32"/>
      <c r="U49" s="32"/>
      <c r="V49" s="32"/>
      <c r="W49" s="32"/>
      <c r="X49" s="32"/>
      <c r="Y49" s="32"/>
      <c r="Z49" s="32"/>
      <c r="AA49" t="s">
        <v>33</v>
      </c>
      <c r="AB49">
        <v>10</v>
      </c>
      <c r="AD49" t="s">
        <v>30</v>
      </c>
      <c r="AF49" t="s">
        <v>32</v>
      </c>
    </row>
    <row r="50" spans="1:32" ht="12.75" customHeight="1" x14ac:dyDescent="0.2">
      <c r="A50" s="32" t="s">
        <v>45</v>
      </c>
      <c r="B50" s="32"/>
      <c r="C50" s="33">
        <v>43837.705999999998</v>
      </c>
      <c r="D50" s="33"/>
      <c r="E50" s="32">
        <f t="shared" si="0"/>
        <v>10144.989904757867</v>
      </c>
      <c r="F50" s="32">
        <f t="shared" si="1"/>
        <v>10145</v>
      </c>
      <c r="G50" s="32">
        <f t="shared" si="6"/>
        <v>-2.0202549996611197E-2</v>
      </c>
      <c r="H50" s="32"/>
      <c r="I50" s="32">
        <f t="shared" si="7"/>
        <v>-2.0202549996611197E-2</v>
      </c>
      <c r="J50" s="32"/>
      <c r="K50" s="32"/>
      <c r="L50" s="32"/>
      <c r="M50" s="32"/>
      <c r="N50" s="32"/>
      <c r="O50" s="32">
        <f t="shared" ca="1" si="2"/>
        <v>-1.6847763126200288E-2</v>
      </c>
      <c r="P50" s="32"/>
      <c r="Q50" s="35">
        <f t="shared" si="3"/>
        <v>28819.205999999998</v>
      </c>
      <c r="R50" s="32"/>
      <c r="S50" s="32"/>
      <c r="T50" s="32"/>
      <c r="U50" s="32"/>
      <c r="V50" s="32"/>
      <c r="W50" s="32"/>
      <c r="X50" s="32"/>
      <c r="Y50" s="32"/>
      <c r="Z50" s="32"/>
      <c r="AA50" t="s">
        <v>33</v>
      </c>
      <c r="AB50">
        <v>13</v>
      </c>
      <c r="AD50" t="s">
        <v>30</v>
      </c>
      <c r="AF50" t="s">
        <v>32</v>
      </c>
    </row>
    <row r="51" spans="1:32" ht="12.75" customHeight="1" x14ac:dyDescent="0.2">
      <c r="A51" s="32" t="s">
        <v>46</v>
      </c>
      <c r="B51" s="32"/>
      <c r="C51" s="33">
        <v>43851.724000000002</v>
      </c>
      <c r="D51" s="33"/>
      <c r="E51" s="32">
        <f t="shared" si="0"/>
        <v>10151.994718716072</v>
      </c>
      <c r="F51" s="32">
        <f t="shared" si="1"/>
        <v>10152</v>
      </c>
      <c r="G51" s="32">
        <f t="shared" si="6"/>
        <v>-1.0568879995844327E-2</v>
      </c>
      <c r="H51" s="32"/>
      <c r="I51" s="32">
        <f t="shared" si="7"/>
        <v>-1.0568879995844327E-2</v>
      </c>
      <c r="J51" s="32"/>
      <c r="K51" s="32"/>
      <c r="L51" s="32"/>
      <c r="M51" s="32"/>
      <c r="N51" s="32"/>
      <c r="O51" s="32">
        <f t="shared" ca="1" si="2"/>
        <v>-1.698061817231783E-2</v>
      </c>
      <c r="P51" s="32"/>
      <c r="Q51" s="35">
        <f t="shared" si="3"/>
        <v>28833.224000000002</v>
      </c>
      <c r="R51" s="32"/>
      <c r="S51" s="32"/>
      <c r="T51" s="32"/>
      <c r="U51" s="32"/>
      <c r="V51" s="32"/>
      <c r="W51" s="32"/>
      <c r="X51" s="32"/>
      <c r="Y51" s="32"/>
      <c r="Z51" s="32"/>
      <c r="AA51" t="s">
        <v>33</v>
      </c>
      <c r="AB51">
        <v>6</v>
      </c>
      <c r="AD51" t="s">
        <v>30</v>
      </c>
      <c r="AF51" t="s">
        <v>32</v>
      </c>
    </row>
    <row r="52" spans="1:32" ht="12.75" customHeight="1" x14ac:dyDescent="0.2">
      <c r="A52" s="32" t="s">
        <v>47</v>
      </c>
      <c r="B52" s="32"/>
      <c r="C52" s="33">
        <v>45010.400000000001</v>
      </c>
      <c r="D52" s="33"/>
      <c r="E52" s="32">
        <f t="shared" si="0"/>
        <v>10730.986715993458</v>
      </c>
      <c r="F52" s="32">
        <f t="shared" si="1"/>
        <v>10731</v>
      </c>
      <c r="G52" s="32">
        <f t="shared" si="6"/>
        <v>-2.6583889994071797E-2</v>
      </c>
      <c r="H52" s="32"/>
      <c r="I52" s="32">
        <f t="shared" si="7"/>
        <v>-2.6583889994071797E-2</v>
      </c>
      <c r="J52" s="32"/>
      <c r="K52" s="32"/>
      <c r="L52" s="32"/>
      <c r="M52" s="32"/>
      <c r="N52" s="32"/>
      <c r="O52" s="32">
        <f t="shared" ca="1" si="2"/>
        <v>-2.7969628415468573E-2</v>
      </c>
      <c r="P52" s="32"/>
      <c r="Q52" s="35">
        <f t="shared" si="3"/>
        <v>29991.9</v>
      </c>
      <c r="R52" s="32"/>
      <c r="S52" s="32"/>
      <c r="T52" s="32"/>
      <c r="U52" s="32"/>
      <c r="V52" s="32"/>
      <c r="W52" s="32"/>
      <c r="X52" s="32"/>
      <c r="Y52" s="32"/>
      <c r="Z52" s="32"/>
      <c r="AB52">
        <v>6</v>
      </c>
      <c r="AD52" t="s">
        <v>30</v>
      </c>
      <c r="AF52" t="s">
        <v>32</v>
      </c>
    </row>
    <row r="53" spans="1:32" ht="12.75" customHeight="1" x14ac:dyDescent="0.2">
      <c r="A53" s="32" t="s">
        <v>47</v>
      </c>
      <c r="B53" s="32"/>
      <c r="C53" s="33">
        <v>45014.411</v>
      </c>
      <c r="D53" s="33"/>
      <c r="E53" s="32">
        <f t="shared" ref="E53:E81" si="8">+(C53-C$7)/C$8</f>
        <v>10732.991018232462</v>
      </c>
      <c r="F53" s="32">
        <f t="shared" ref="F53:F81" si="9">ROUND(2*E53,0)/2</f>
        <v>10733</v>
      </c>
      <c r="G53" s="32">
        <f t="shared" si="6"/>
        <v>-1.79742699911003E-2</v>
      </c>
      <c r="H53" s="32"/>
      <c r="I53" s="32">
        <f t="shared" si="7"/>
        <v>-1.79742699911003E-2</v>
      </c>
      <c r="J53" s="32"/>
      <c r="K53" s="32"/>
      <c r="L53" s="32"/>
      <c r="M53" s="32"/>
      <c r="N53" s="32"/>
      <c r="O53" s="32">
        <f t="shared" ref="O53:O81" ca="1" si="10">+C$11+C$12*$F53</f>
        <v>-2.8007587000073608E-2</v>
      </c>
      <c r="P53" s="32"/>
      <c r="Q53" s="35">
        <f t="shared" ref="Q53:Q81" si="11">+C53-15018.5</f>
        <v>29995.911</v>
      </c>
      <c r="R53" s="32"/>
      <c r="S53" s="32"/>
      <c r="T53" s="32"/>
      <c r="U53" s="32"/>
      <c r="V53" s="32"/>
      <c r="W53" s="32"/>
      <c r="X53" s="32"/>
      <c r="Y53" s="32"/>
      <c r="Z53" s="32"/>
      <c r="AB53">
        <v>11</v>
      </c>
      <c r="AD53" t="s">
        <v>48</v>
      </c>
      <c r="AF53" t="s">
        <v>32</v>
      </c>
    </row>
    <row r="54" spans="1:32" ht="12.75" customHeight="1" x14ac:dyDescent="0.2">
      <c r="A54" s="32" t="s">
        <v>47</v>
      </c>
      <c r="B54" s="32"/>
      <c r="C54" s="33">
        <v>45028.4</v>
      </c>
      <c r="D54" s="33"/>
      <c r="E54" s="32">
        <f t="shared" si="8"/>
        <v>10739.981340850616</v>
      </c>
      <c r="F54" s="32">
        <f t="shared" si="9"/>
        <v>10740</v>
      </c>
      <c r="G54" s="32">
        <f t="shared" si="6"/>
        <v>-3.7340599992603529E-2</v>
      </c>
      <c r="H54" s="32"/>
      <c r="I54" s="32">
        <f t="shared" si="7"/>
        <v>-3.7340599992603529E-2</v>
      </c>
      <c r="J54" s="32"/>
      <c r="K54" s="32"/>
      <c r="L54" s="32"/>
      <c r="M54" s="32"/>
      <c r="N54" s="32"/>
      <c r="O54" s="32">
        <f t="shared" ca="1" si="10"/>
        <v>-2.814044204619115E-2</v>
      </c>
      <c r="P54" s="32"/>
      <c r="Q54" s="35">
        <f t="shared" si="11"/>
        <v>30009.9</v>
      </c>
      <c r="R54" s="32"/>
      <c r="S54" s="32"/>
      <c r="T54" s="32"/>
      <c r="U54" s="32"/>
      <c r="V54" s="32"/>
      <c r="W54" s="32"/>
      <c r="X54" s="32"/>
      <c r="Y54" s="32"/>
      <c r="Z54" s="32"/>
      <c r="AB54">
        <v>6</v>
      </c>
      <c r="AD54" t="s">
        <v>30</v>
      </c>
      <c r="AF54" t="s">
        <v>32</v>
      </c>
    </row>
    <row r="55" spans="1:32" ht="12.75" customHeight="1" x14ac:dyDescent="0.2">
      <c r="A55" s="32" t="s">
        <v>47</v>
      </c>
      <c r="B55" s="32"/>
      <c r="C55" s="33">
        <v>45030.41</v>
      </c>
      <c r="D55" s="33"/>
      <c r="E55" s="32">
        <f t="shared" si="8"/>
        <v>10740.985740626335</v>
      </c>
      <c r="F55" s="32">
        <f t="shared" si="9"/>
        <v>10741</v>
      </c>
      <c r="G55" s="32">
        <f t="shared" si="6"/>
        <v>-2.853578999202E-2</v>
      </c>
      <c r="H55" s="32"/>
      <c r="I55" s="32">
        <f t="shared" si="7"/>
        <v>-2.853578999202E-2</v>
      </c>
      <c r="J55" s="32"/>
      <c r="K55" s="32"/>
      <c r="L55" s="32"/>
      <c r="M55" s="32"/>
      <c r="N55" s="32"/>
      <c r="O55" s="32">
        <f t="shared" ca="1" si="10"/>
        <v>-2.815942133849364E-2</v>
      </c>
      <c r="P55" s="32"/>
      <c r="Q55" s="35">
        <f t="shared" si="11"/>
        <v>30011.910000000003</v>
      </c>
      <c r="R55" s="32"/>
      <c r="S55" s="32"/>
      <c r="T55" s="32"/>
      <c r="U55" s="32"/>
      <c r="V55" s="32"/>
      <c r="W55" s="32"/>
      <c r="X55" s="32"/>
      <c r="Y55" s="32"/>
      <c r="Z55" s="32"/>
      <c r="AB55">
        <v>7</v>
      </c>
      <c r="AD55" t="s">
        <v>30</v>
      </c>
      <c r="AF55" t="s">
        <v>32</v>
      </c>
    </row>
    <row r="56" spans="1:32" ht="12.75" customHeight="1" x14ac:dyDescent="0.2">
      <c r="A56" s="32" t="s">
        <v>47</v>
      </c>
      <c r="B56" s="32"/>
      <c r="C56" s="33">
        <v>45040.417999999998</v>
      </c>
      <c r="D56" s="33"/>
      <c r="E56" s="32">
        <f t="shared" si="8"/>
        <v>10745.986752046911</v>
      </c>
      <c r="F56" s="32">
        <f t="shared" si="9"/>
        <v>10746</v>
      </c>
      <c r="G56" s="32">
        <f t="shared" si="6"/>
        <v>-2.6511739997658879E-2</v>
      </c>
      <c r="H56" s="32"/>
      <c r="I56" s="32">
        <f t="shared" si="7"/>
        <v>-2.6511739997658879E-2</v>
      </c>
      <c r="J56" s="32"/>
      <c r="K56" s="32"/>
      <c r="L56" s="32"/>
      <c r="M56" s="32"/>
      <c r="N56" s="32"/>
      <c r="O56" s="32">
        <f t="shared" ca="1" si="10"/>
        <v>-2.8254317800006173E-2</v>
      </c>
      <c r="P56" s="32"/>
      <c r="Q56" s="35">
        <f t="shared" si="11"/>
        <v>30021.917999999998</v>
      </c>
      <c r="R56" s="32"/>
      <c r="S56" s="32"/>
      <c r="T56" s="32"/>
      <c r="U56" s="32"/>
      <c r="V56" s="32"/>
      <c r="W56" s="32"/>
      <c r="X56" s="32"/>
      <c r="Y56" s="32"/>
      <c r="Z56" s="32"/>
      <c r="AB56">
        <v>9</v>
      </c>
      <c r="AD56" t="s">
        <v>30</v>
      </c>
      <c r="AF56" t="s">
        <v>32</v>
      </c>
    </row>
    <row r="57" spans="1:32" ht="12.75" customHeight="1" x14ac:dyDescent="0.2">
      <c r="A57" s="32" t="s">
        <v>47</v>
      </c>
      <c r="B57" s="32"/>
      <c r="C57" s="33">
        <v>45044.421999999999</v>
      </c>
      <c r="D57" s="33"/>
      <c r="E57" s="32">
        <f t="shared" si="8"/>
        <v>10747.987556376249</v>
      </c>
      <c r="F57" s="32">
        <f t="shared" si="9"/>
        <v>10748</v>
      </c>
      <c r="G57" s="32">
        <f t="shared" si="6"/>
        <v>-2.4902119992475491E-2</v>
      </c>
      <c r="H57" s="32"/>
      <c r="I57" s="32">
        <f t="shared" si="7"/>
        <v>-2.4902119992475491E-2</v>
      </c>
      <c r="J57" s="32"/>
      <c r="K57" s="32"/>
      <c r="L57" s="32"/>
      <c r="M57" s="32"/>
      <c r="N57" s="32"/>
      <c r="O57" s="32">
        <f t="shared" ca="1" si="10"/>
        <v>-2.8292276384611181E-2</v>
      </c>
      <c r="P57" s="32"/>
      <c r="Q57" s="35">
        <f t="shared" si="11"/>
        <v>30025.921999999999</v>
      </c>
      <c r="R57" s="32"/>
      <c r="S57" s="32"/>
      <c r="T57" s="32"/>
      <c r="U57" s="32"/>
      <c r="V57" s="32"/>
      <c r="W57" s="32"/>
      <c r="X57" s="32"/>
      <c r="Y57" s="32"/>
      <c r="Z57" s="32"/>
      <c r="AB57">
        <v>9</v>
      </c>
      <c r="AD57" t="s">
        <v>30</v>
      </c>
      <c r="AF57" t="s">
        <v>32</v>
      </c>
    </row>
    <row r="58" spans="1:32" ht="12.75" customHeight="1" x14ac:dyDescent="0.2">
      <c r="A58" s="32" t="s">
        <v>47</v>
      </c>
      <c r="B58" s="32"/>
      <c r="C58" s="33">
        <v>45050.425000000003</v>
      </c>
      <c r="D58" s="33"/>
      <c r="E58" s="32">
        <f t="shared" si="8"/>
        <v>10750.987263766114</v>
      </c>
      <c r="F58" s="32">
        <f t="shared" si="9"/>
        <v>10751</v>
      </c>
      <c r="G58" s="32">
        <f t="shared" si="6"/>
        <v>-2.5487689992587548E-2</v>
      </c>
      <c r="H58" s="32"/>
      <c r="I58" s="32">
        <f t="shared" si="7"/>
        <v>-2.5487689992587548E-2</v>
      </c>
      <c r="J58" s="32"/>
      <c r="K58" s="32"/>
      <c r="L58" s="32"/>
      <c r="M58" s="32"/>
      <c r="N58" s="32"/>
      <c r="O58" s="32">
        <f t="shared" ca="1" si="10"/>
        <v>-2.8349214261518707E-2</v>
      </c>
      <c r="P58" s="32"/>
      <c r="Q58" s="35">
        <f t="shared" si="11"/>
        <v>30031.925000000003</v>
      </c>
      <c r="R58" s="32"/>
      <c r="S58" s="32"/>
      <c r="T58" s="32"/>
      <c r="U58" s="32"/>
      <c r="V58" s="32"/>
      <c r="W58" s="32"/>
      <c r="X58" s="32"/>
      <c r="Y58" s="32"/>
      <c r="Z58" s="32"/>
      <c r="AB58">
        <v>6</v>
      </c>
      <c r="AD58" t="s">
        <v>30</v>
      </c>
      <c r="AF58" t="s">
        <v>32</v>
      </c>
    </row>
    <row r="59" spans="1:32" ht="12.75" customHeight="1" x14ac:dyDescent="0.2">
      <c r="A59" s="32" t="s">
        <v>47</v>
      </c>
      <c r="B59" s="32"/>
      <c r="C59" s="33">
        <v>45054.428</v>
      </c>
      <c r="D59" s="33"/>
      <c r="E59" s="32">
        <f t="shared" si="8"/>
        <v>10752.987568394068</v>
      </c>
      <c r="F59" s="32">
        <f t="shared" si="9"/>
        <v>10753</v>
      </c>
      <c r="G59" s="32">
        <f t="shared" si="6"/>
        <v>-2.4878069991245866E-2</v>
      </c>
      <c r="H59" s="32"/>
      <c r="I59" s="32">
        <f t="shared" si="7"/>
        <v>-2.4878069991245866E-2</v>
      </c>
      <c r="J59" s="32"/>
      <c r="K59" s="32"/>
      <c r="L59" s="32"/>
      <c r="M59" s="32"/>
      <c r="N59" s="32"/>
      <c r="O59" s="32">
        <f t="shared" ca="1" si="10"/>
        <v>-2.8387172846123715E-2</v>
      </c>
      <c r="P59" s="32"/>
      <c r="Q59" s="35">
        <f t="shared" si="11"/>
        <v>30035.928</v>
      </c>
      <c r="R59" s="32"/>
      <c r="S59" s="32"/>
      <c r="T59" s="32"/>
      <c r="U59" s="32"/>
      <c r="V59" s="32"/>
      <c r="W59" s="32"/>
      <c r="X59" s="32"/>
      <c r="Y59" s="32"/>
      <c r="Z59" s="32"/>
      <c r="AB59">
        <v>6</v>
      </c>
      <c r="AD59" t="s">
        <v>30</v>
      </c>
      <c r="AF59" t="s">
        <v>32</v>
      </c>
    </row>
    <row r="60" spans="1:32" ht="12.75" customHeight="1" x14ac:dyDescent="0.2">
      <c r="A60" s="32" t="s">
        <v>49</v>
      </c>
      <c r="B60" s="32"/>
      <c r="C60" s="33">
        <v>45056.421000000002</v>
      </c>
      <c r="D60" s="33"/>
      <c r="E60" s="32">
        <f t="shared" si="8"/>
        <v>10753.983473246308</v>
      </c>
      <c r="F60" s="32">
        <f t="shared" si="9"/>
        <v>10754</v>
      </c>
      <c r="G60" s="32">
        <f t="shared" si="6"/>
        <v>-3.3073259997763671E-2</v>
      </c>
      <c r="H60" s="32"/>
      <c r="I60" s="32">
        <f t="shared" si="7"/>
        <v>-3.3073259997763671E-2</v>
      </c>
      <c r="J60" s="32"/>
      <c r="K60" s="32"/>
      <c r="L60" s="32"/>
      <c r="M60" s="32"/>
      <c r="N60" s="32"/>
      <c r="O60" s="32">
        <f t="shared" ca="1" si="10"/>
        <v>-2.8406152138426205E-2</v>
      </c>
      <c r="P60" s="32"/>
      <c r="Q60" s="35">
        <f t="shared" si="11"/>
        <v>30037.921000000002</v>
      </c>
      <c r="R60" s="32"/>
      <c r="S60" s="32"/>
      <c r="T60" s="32"/>
      <c r="U60" s="32"/>
      <c r="V60" s="32"/>
      <c r="W60" s="32"/>
      <c r="X60" s="32"/>
      <c r="Y60" s="32"/>
      <c r="Z60" s="32"/>
      <c r="AB60">
        <v>9</v>
      </c>
      <c r="AD60" t="s">
        <v>48</v>
      </c>
      <c r="AF60" t="s">
        <v>32</v>
      </c>
    </row>
    <row r="61" spans="1:32" ht="12.75" customHeight="1" x14ac:dyDescent="0.2">
      <c r="A61" s="32" t="s">
        <v>49</v>
      </c>
      <c r="B61" s="32"/>
      <c r="C61" s="33">
        <v>45056.427000000003</v>
      </c>
      <c r="D61" s="33"/>
      <c r="E61" s="32">
        <f t="shared" si="8"/>
        <v>10753.986471454595</v>
      </c>
      <c r="F61" s="32">
        <f t="shared" si="9"/>
        <v>10754</v>
      </c>
      <c r="G61" s="32">
        <f t="shared" si="6"/>
        <v>-2.707325999654131E-2</v>
      </c>
      <c r="H61" s="32"/>
      <c r="I61" s="32">
        <f t="shared" si="7"/>
        <v>-2.707325999654131E-2</v>
      </c>
      <c r="J61" s="32"/>
      <c r="K61" s="32"/>
      <c r="L61" s="32"/>
      <c r="M61" s="32"/>
      <c r="N61" s="32"/>
      <c r="O61" s="32">
        <f t="shared" ca="1" si="10"/>
        <v>-2.8406152138426205E-2</v>
      </c>
      <c r="P61" s="32"/>
      <c r="Q61" s="35">
        <f t="shared" si="11"/>
        <v>30037.927000000003</v>
      </c>
      <c r="R61" s="32"/>
      <c r="S61" s="32"/>
      <c r="T61" s="32"/>
      <c r="U61" s="32"/>
      <c r="V61" s="32"/>
      <c r="W61" s="32"/>
      <c r="X61" s="32"/>
      <c r="Y61" s="32"/>
      <c r="Z61" s="32"/>
      <c r="AB61">
        <v>8</v>
      </c>
      <c r="AD61" t="s">
        <v>50</v>
      </c>
      <c r="AF61" t="s">
        <v>32</v>
      </c>
    </row>
    <row r="62" spans="1:32" ht="12.75" customHeight="1" x14ac:dyDescent="0.2">
      <c r="A62" s="32" t="s">
        <v>49</v>
      </c>
      <c r="B62" s="32"/>
      <c r="C62" s="33">
        <v>45072.436000000002</v>
      </c>
      <c r="D62" s="33"/>
      <c r="E62" s="32">
        <f t="shared" si="8"/>
        <v>10761.986190862273</v>
      </c>
      <c r="F62" s="32">
        <f t="shared" si="9"/>
        <v>10762</v>
      </c>
      <c r="G62" s="32">
        <f t="shared" si="6"/>
        <v>-2.7634779995423742E-2</v>
      </c>
      <c r="H62" s="32"/>
      <c r="I62" s="32">
        <f t="shared" si="7"/>
        <v>-2.7634779995423742E-2</v>
      </c>
      <c r="J62" s="32"/>
      <c r="K62" s="32"/>
      <c r="L62" s="32"/>
      <c r="M62" s="32"/>
      <c r="N62" s="32"/>
      <c r="O62" s="32">
        <f t="shared" ca="1" si="10"/>
        <v>-2.8557986476846264E-2</v>
      </c>
      <c r="P62" s="32"/>
      <c r="Q62" s="35">
        <f t="shared" si="11"/>
        <v>30053.936000000002</v>
      </c>
      <c r="R62" s="32"/>
      <c r="S62" s="32"/>
      <c r="T62" s="32"/>
      <c r="U62" s="32"/>
      <c r="V62" s="32"/>
      <c r="W62" s="32"/>
      <c r="X62" s="32"/>
      <c r="Y62" s="32"/>
      <c r="Z62" s="32"/>
      <c r="AB62">
        <v>6</v>
      </c>
      <c r="AD62" t="s">
        <v>30</v>
      </c>
      <c r="AF62" t="s">
        <v>32</v>
      </c>
    </row>
    <row r="63" spans="1:32" ht="12.75" customHeight="1" x14ac:dyDescent="0.2">
      <c r="A63" s="32" t="s">
        <v>49</v>
      </c>
      <c r="B63" s="32"/>
      <c r="C63" s="33">
        <v>45078.451999999997</v>
      </c>
      <c r="D63" s="33"/>
      <c r="E63" s="32">
        <f t="shared" si="8"/>
        <v>10764.992394370087</v>
      </c>
      <c r="F63" s="32">
        <f t="shared" si="9"/>
        <v>10765</v>
      </c>
      <c r="G63" s="32">
        <f t="shared" si="6"/>
        <v>-1.5220349996525329E-2</v>
      </c>
      <c r="H63" s="32"/>
      <c r="I63" s="32">
        <f t="shared" si="7"/>
        <v>-1.5220349996525329E-2</v>
      </c>
      <c r="J63" s="32"/>
      <c r="K63" s="32"/>
      <c r="L63" s="32"/>
      <c r="M63" s="32"/>
      <c r="N63" s="32"/>
      <c r="O63" s="32">
        <f t="shared" ca="1" si="10"/>
        <v>-2.861492435375379E-2</v>
      </c>
      <c r="P63" s="32"/>
      <c r="Q63" s="35">
        <f t="shared" si="11"/>
        <v>30059.951999999997</v>
      </c>
      <c r="R63" s="32"/>
      <c r="S63" s="32"/>
      <c r="T63" s="32"/>
      <c r="U63" s="32"/>
      <c r="V63" s="32"/>
      <c r="W63" s="32"/>
      <c r="X63" s="32"/>
      <c r="Y63" s="32"/>
      <c r="Z63" s="32"/>
      <c r="AB63">
        <v>6</v>
      </c>
      <c r="AD63" t="s">
        <v>30</v>
      </c>
      <c r="AF63" t="s">
        <v>32</v>
      </c>
    </row>
    <row r="64" spans="1:32" ht="12.75" customHeight="1" x14ac:dyDescent="0.2">
      <c r="A64" s="32" t="s">
        <v>51</v>
      </c>
      <c r="B64" s="32"/>
      <c r="C64" s="33">
        <v>45308.576999999997</v>
      </c>
      <c r="D64" s="33"/>
      <c r="E64" s="32">
        <f t="shared" si="8"/>
        <v>10879.986174661954</v>
      </c>
      <c r="F64" s="32">
        <f t="shared" si="9"/>
        <v>10880</v>
      </c>
      <c r="G64" s="32">
        <f t="shared" si="6"/>
        <v>-2.7667199996358249E-2</v>
      </c>
      <c r="H64" s="32"/>
      <c r="I64" s="32">
        <f t="shared" si="7"/>
        <v>-2.7667199996358249E-2</v>
      </c>
      <c r="J64" s="32"/>
      <c r="K64" s="32"/>
      <c r="L64" s="32"/>
      <c r="M64" s="32"/>
      <c r="N64" s="32"/>
      <c r="O64" s="32">
        <f t="shared" ca="1" si="10"/>
        <v>-3.0797542968541924E-2</v>
      </c>
      <c r="P64" s="32"/>
      <c r="Q64" s="35">
        <f t="shared" si="11"/>
        <v>30290.076999999997</v>
      </c>
      <c r="R64" s="32"/>
      <c r="S64" s="32"/>
      <c r="T64" s="32"/>
      <c r="U64" s="32"/>
      <c r="V64" s="32"/>
      <c r="W64" s="32"/>
      <c r="X64" s="32"/>
      <c r="Y64" s="32"/>
      <c r="Z64" s="32"/>
      <c r="AB64">
        <v>6</v>
      </c>
      <c r="AD64" t="s">
        <v>30</v>
      </c>
      <c r="AF64" t="s">
        <v>32</v>
      </c>
    </row>
    <row r="65" spans="1:32" ht="12.75" customHeight="1" x14ac:dyDescent="0.2">
      <c r="A65" s="32" t="s">
        <v>51</v>
      </c>
      <c r="B65" s="32"/>
      <c r="C65" s="33">
        <v>45340.588000000003</v>
      </c>
      <c r="D65" s="33"/>
      <c r="E65" s="32">
        <f t="shared" si="8"/>
        <v>10895.982115567651</v>
      </c>
      <c r="F65" s="32">
        <f t="shared" si="9"/>
        <v>10896</v>
      </c>
      <c r="G65" s="32">
        <f t="shared" si="6"/>
        <v>-3.5790239991911221E-2</v>
      </c>
      <c r="H65" s="32"/>
      <c r="I65" s="32">
        <f t="shared" si="7"/>
        <v>-3.5790239991911221E-2</v>
      </c>
      <c r="J65" s="32"/>
      <c r="K65" s="32"/>
      <c r="L65" s="32"/>
      <c r="M65" s="32"/>
      <c r="N65" s="32"/>
      <c r="O65" s="32">
        <f t="shared" ca="1" si="10"/>
        <v>-3.1101211645382015E-2</v>
      </c>
      <c r="P65" s="32"/>
      <c r="Q65" s="35">
        <f t="shared" si="11"/>
        <v>30322.088000000003</v>
      </c>
      <c r="R65" s="32"/>
      <c r="S65" s="32"/>
      <c r="T65" s="32"/>
      <c r="U65" s="32"/>
      <c r="V65" s="32"/>
      <c r="W65" s="32"/>
      <c r="X65" s="32"/>
      <c r="Y65" s="32"/>
      <c r="Z65" s="32"/>
      <c r="AB65">
        <v>8</v>
      </c>
      <c r="AD65" t="s">
        <v>30</v>
      </c>
      <c r="AF65" t="s">
        <v>32</v>
      </c>
    </row>
    <row r="66" spans="1:32" ht="12.75" customHeight="1" x14ac:dyDescent="0.2">
      <c r="A66" s="32" t="s">
        <v>51</v>
      </c>
      <c r="B66" s="32"/>
      <c r="C66" s="33">
        <v>45340.589</v>
      </c>
      <c r="D66" s="33"/>
      <c r="E66" s="32">
        <f t="shared" si="8"/>
        <v>10895.982615269029</v>
      </c>
      <c r="F66" s="32">
        <f t="shared" si="9"/>
        <v>10896</v>
      </c>
      <c r="G66" s="32">
        <f t="shared" si="6"/>
        <v>-3.4790239995345473E-2</v>
      </c>
      <c r="H66" s="32"/>
      <c r="I66" s="32">
        <f t="shared" si="7"/>
        <v>-3.4790239995345473E-2</v>
      </c>
      <c r="J66" s="32"/>
      <c r="K66" s="32"/>
      <c r="L66" s="32"/>
      <c r="M66" s="32"/>
      <c r="N66" s="32"/>
      <c r="O66" s="32">
        <f t="shared" ca="1" si="10"/>
        <v>-3.1101211645382015E-2</v>
      </c>
      <c r="P66" s="32"/>
      <c r="Q66" s="35">
        <f t="shared" si="11"/>
        <v>30322.089</v>
      </c>
      <c r="R66" s="32"/>
      <c r="S66" s="32"/>
      <c r="T66" s="32"/>
      <c r="U66" s="32"/>
      <c r="V66" s="32"/>
      <c r="W66" s="32"/>
      <c r="X66" s="32"/>
      <c r="Y66" s="32"/>
      <c r="Z66" s="32"/>
      <c r="AB66">
        <v>8</v>
      </c>
      <c r="AD66" t="s">
        <v>52</v>
      </c>
      <c r="AF66" t="s">
        <v>32</v>
      </c>
    </row>
    <row r="67" spans="1:32" ht="12.75" customHeight="1" x14ac:dyDescent="0.2">
      <c r="A67" s="32" t="s">
        <v>51</v>
      </c>
      <c r="B67" s="32"/>
      <c r="C67" s="33">
        <v>45344.589</v>
      </c>
      <c r="D67" s="33"/>
      <c r="E67" s="32">
        <f t="shared" si="8"/>
        <v>10897.981420792843</v>
      </c>
      <c r="F67" s="32">
        <f t="shared" si="9"/>
        <v>10898</v>
      </c>
      <c r="G67" s="32">
        <f t="shared" si="6"/>
        <v>-3.7180619998252951E-2</v>
      </c>
      <c r="H67" s="32"/>
      <c r="I67" s="32">
        <f t="shared" si="7"/>
        <v>-3.7180619998252951E-2</v>
      </c>
      <c r="J67" s="32"/>
      <c r="K67" s="32"/>
      <c r="L67" s="32"/>
      <c r="M67" s="32"/>
      <c r="N67" s="32"/>
      <c r="O67" s="32">
        <f t="shared" ca="1" si="10"/>
        <v>-3.1139170229987023E-2</v>
      </c>
      <c r="P67" s="32"/>
      <c r="Q67" s="35">
        <f t="shared" si="11"/>
        <v>30326.089</v>
      </c>
      <c r="R67" s="32"/>
      <c r="S67" s="32"/>
      <c r="T67" s="32"/>
      <c r="U67" s="32"/>
      <c r="V67" s="32"/>
      <c r="W67" s="32"/>
      <c r="X67" s="32"/>
      <c r="Y67" s="32"/>
      <c r="Z67" s="32"/>
      <c r="AB67">
        <v>7</v>
      </c>
      <c r="AD67" t="s">
        <v>30</v>
      </c>
      <c r="AF67" t="s">
        <v>32</v>
      </c>
    </row>
    <row r="68" spans="1:32" ht="12.75" customHeight="1" x14ac:dyDescent="0.2">
      <c r="A68" s="32" t="s">
        <v>51</v>
      </c>
      <c r="B68" s="32"/>
      <c r="C68" s="33">
        <v>45352.6</v>
      </c>
      <c r="D68" s="33"/>
      <c r="E68" s="32">
        <f t="shared" si="8"/>
        <v>10901.984528555658</v>
      </c>
      <c r="F68" s="32">
        <f t="shared" si="9"/>
        <v>10902</v>
      </c>
      <c r="G68" s="32">
        <f t="shared" si="6"/>
        <v>-3.0961379998188931E-2</v>
      </c>
      <c r="H68" s="32"/>
      <c r="I68" s="32">
        <f t="shared" si="7"/>
        <v>-3.0961379998188931E-2</v>
      </c>
      <c r="J68" s="32"/>
      <c r="K68" s="32"/>
      <c r="L68" s="32"/>
      <c r="M68" s="32"/>
      <c r="N68" s="32"/>
      <c r="O68" s="32">
        <f t="shared" ca="1" si="10"/>
        <v>-3.1215087399197039E-2</v>
      </c>
      <c r="P68" s="32"/>
      <c r="Q68" s="35">
        <f t="shared" si="11"/>
        <v>30334.1</v>
      </c>
      <c r="R68" s="32"/>
      <c r="S68" s="32"/>
      <c r="T68" s="32"/>
      <c r="U68" s="32"/>
      <c r="V68" s="32"/>
      <c r="W68" s="32"/>
      <c r="X68" s="32"/>
      <c r="Y68" s="32"/>
      <c r="Z68" s="32"/>
      <c r="AB68">
        <v>6</v>
      </c>
      <c r="AD68" t="s">
        <v>30</v>
      </c>
      <c r="AF68" t="s">
        <v>32</v>
      </c>
    </row>
    <row r="69" spans="1:32" ht="12.75" customHeight="1" x14ac:dyDescent="0.2">
      <c r="A69" s="32" t="s">
        <v>51</v>
      </c>
      <c r="B69" s="32"/>
      <c r="C69" s="33">
        <v>45358.595000000001</v>
      </c>
      <c r="D69" s="33"/>
      <c r="E69" s="32">
        <f t="shared" si="8"/>
        <v>10904.980238334474</v>
      </c>
      <c r="F69" s="32">
        <f t="shared" si="9"/>
        <v>10905</v>
      </c>
      <c r="G69" s="32">
        <f t="shared" si="6"/>
        <v>-3.9546949992654845E-2</v>
      </c>
      <c r="H69" s="32"/>
      <c r="I69" s="32">
        <f t="shared" si="7"/>
        <v>-3.9546949992654845E-2</v>
      </c>
      <c r="J69" s="32"/>
      <c r="K69" s="32"/>
      <c r="L69" s="32"/>
      <c r="M69" s="32"/>
      <c r="N69" s="32"/>
      <c r="O69" s="32">
        <f t="shared" ca="1" si="10"/>
        <v>-3.1272025276104565E-2</v>
      </c>
      <c r="P69" s="32"/>
      <c r="Q69" s="35">
        <f t="shared" si="11"/>
        <v>30340.095000000001</v>
      </c>
      <c r="R69" s="32"/>
      <c r="S69" s="32"/>
      <c r="T69" s="32"/>
      <c r="U69" s="32"/>
      <c r="V69" s="32"/>
      <c r="W69" s="32"/>
      <c r="X69" s="32"/>
      <c r="Y69" s="32"/>
      <c r="Z69" s="32"/>
      <c r="AB69">
        <v>6</v>
      </c>
      <c r="AD69" t="s">
        <v>30</v>
      </c>
      <c r="AF69" t="s">
        <v>32</v>
      </c>
    </row>
    <row r="70" spans="1:32" ht="12.75" customHeight="1" x14ac:dyDescent="0.2">
      <c r="A70" s="32" t="s">
        <v>53</v>
      </c>
      <c r="B70" s="32"/>
      <c r="C70" s="33">
        <v>45368.597000000002</v>
      </c>
      <c r="D70" s="33"/>
      <c r="E70" s="32">
        <f t="shared" si="8"/>
        <v>10909.978251546769</v>
      </c>
      <c r="F70" s="32">
        <f t="shared" si="9"/>
        <v>10910</v>
      </c>
      <c r="G70" s="32">
        <f t="shared" si="6"/>
        <v>-4.3522899992240127E-2</v>
      </c>
      <c r="H70" s="32"/>
      <c r="I70" s="32">
        <f t="shared" si="7"/>
        <v>-4.3522899992240127E-2</v>
      </c>
      <c r="J70" s="32"/>
      <c r="K70" s="32"/>
      <c r="L70" s="32"/>
      <c r="M70" s="32"/>
      <c r="N70" s="32"/>
      <c r="O70" s="32">
        <f t="shared" ca="1" si="10"/>
        <v>-3.1366921737617098E-2</v>
      </c>
      <c r="P70" s="32"/>
      <c r="Q70" s="35">
        <f t="shared" si="11"/>
        <v>30350.097000000002</v>
      </c>
      <c r="R70" s="32"/>
      <c r="S70" s="32"/>
      <c r="T70" s="32"/>
      <c r="U70" s="32"/>
      <c r="V70" s="32"/>
      <c r="W70" s="32"/>
      <c r="X70" s="32"/>
      <c r="Y70" s="32"/>
      <c r="Z70" s="32"/>
      <c r="AB70">
        <v>7</v>
      </c>
      <c r="AD70" t="s">
        <v>30</v>
      </c>
      <c r="AF70" t="s">
        <v>32</v>
      </c>
    </row>
    <row r="71" spans="1:32" ht="12.75" customHeight="1" x14ac:dyDescent="0.2">
      <c r="A71" s="32" t="s">
        <v>54</v>
      </c>
      <c r="B71" s="32"/>
      <c r="C71" s="33">
        <v>46523.298999999999</v>
      </c>
      <c r="D71" s="33"/>
      <c r="E71" s="32">
        <f t="shared" si="8"/>
        <v>11486.984435536247</v>
      </c>
      <c r="F71" s="32">
        <f t="shared" si="9"/>
        <v>11487</v>
      </c>
      <c r="G71" s="32">
        <f t="shared" si="6"/>
        <v>-3.1147529996815138E-2</v>
      </c>
      <c r="H71" s="32"/>
      <c r="I71" s="32">
        <f t="shared" si="7"/>
        <v>-3.1147529996815138E-2</v>
      </c>
      <c r="J71" s="32"/>
      <c r="K71" s="32"/>
      <c r="L71" s="32"/>
      <c r="M71" s="32"/>
      <c r="N71" s="32"/>
      <c r="O71" s="32">
        <f t="shared" ca="1" si="10"/>
        <v>-4.2317973396162861E-2</v>
      </c>
      <c r="P71" s="32"/>
      <c r="Q71" s="35">
        <f t="shared" si="11"/>
        <v>31504.798999999999</v>
      </c>
      <c r="R71" s="32"/>
      <c r="S71" s="32"/>
      <c r="T71" s="32"/>
      <c r="U71" s="32"/>
      <c r="V71" s="32"/>
      <c r="W71" s="32"/>
      <c r="X71" s="32"/>
      <c r="Y71" s="32"/>
      <c r="Z71" s="32"/>
      <c r="AA71" t="s">
        <v>33</v>
      </c>
      <c r="AB71">
        <v>6</v>
      </c>
      <c r="AD71" t="s">
        <v>30</v>
      </c>
      <c r="AF71" t="s">
        <v>32</v>
      </c>
    </row>
    <row r="72" spans="1:32" ht="12.75" customHeight="1" x14ac:dyDescent="0.2">
      <c r="A72" s="32" t="s">
        <v>54</v>
      </c>
      <c r="B72" s="32"/>
      <c r="C72" s="33">
        <v>46531.286</v>
      </c>
      <c r="D72" s="33"/>
      <c r="E72" s="32">
        <f t="shared" si="8"/>
        <v>11490.975550465921</v>
      </c>
      <c r="F72" s="32">
        <f t="shared" si="9"/>
        <v>11491</v>
      </c>
      <c r="G72" s="32">
        <f t="shared" si="6"/>
        <v>-4.8928290001640562E-2</v>
      </c>
      <c r="H72" s="32"/>
      <c r="I72" s="32">
        <f t="shared" si="7"/>
        <v>-4.8928290001640562E-2</v>
      </c>
      <c r="J72" s="32"/>
      <c r="K72" s="32"/>
      <c r="L72" s="32"/>
      <c r="M72" s="32"/>
      <c r="N72" s="32"/>
      <c r="O72" s="32">
        <f t="shared" ca="1" si="10"/>
        <v>-4.2393890565372877E-2</v>
      </c>
      <c r="P72" s="32"/>
      <c r="Q72" s="35">
        <f t="shared" si="11"/>
        <v>31512.786</v>
      </c>
      <c r="R72" s="32"/>
      <c r="S72" s="32"/>
      <c r="T72" s="32"/>
      <c r="U72" s="32"/>
      <c r="V72" s="32"/>
      <c r="W72" s="32"/>
      <c r="X72" s="32"/>
      <c r="Y72" s="32"/>
      <c r="Z72" s="32"/>
      <c r="AA72" t="s">
        <v>33</v>
      </c>
      <c r="AB72">
        <v>4</v>
      </c>
      <c r="AD72" t="s">
        <v>30</v>
      </c>
      <c r="AF72" t="s">
        <v>32</v>
      </c>
    </row>
    <row r="73" spans="1:32" ht="12.75" customHeight="1" x14ac:dyDescent="0.2">
      <c r="A73" s="32" t="s">
        <v>54</v>
      </c>
      <c r="B73" s="32"/>
      <c r="C73" s="33">
        <v>46535.298999999999</v>
      </c>
      <c r="D73" s="33"/>
      <c r="E73" s="32">
        <f t="shared" si="8"/>
        <v>11492.980852107687</v>
      </c>
      <c r="F73" s="32">
        <f t="shared" si="9"/>
        <v>11493</v>
      </c>
      <c r="G73" s="32">
        <f t="shared" si="6"/>
        <v>-3.8318669998261612E-2</v>
      </c>
      <c r="H73" s="32"/>
      <c r="I73" s="32">
        <f t="shared" si="7"/>
        <v>-3.8318669998261612E-2</v>
      </c>
      <c r="J73" s="32"/>
      <c r="K73" s="32"/>
      <c r="L73" s="32"/>
      <c r="M73" s="32"/>
      <c r="N73" s="32"/>
      <c r="O73" s="32">
        <f t="shared" ca="1" si="10"/>
        <v>-4.2431849149977885E-2</v>
      </c>
      <c r="P73" s="32"/>
      <c r="Q73" s="35">
        <f t="shared" si="11"/>
        <v>31516.798999999999</v>
      </c>
      <c r="R73" s="32"/>
      <c r="S73" s="32"/>
      <c r="T73" s="32"/>
      <c r="U73" s="32"/>
      <c r="V73" s="32"/>
      <c r="W73" s="32"/>
      <c r="X73" s="32"/>
      <c r="Y73" s="32"/>
      <c r="Z73" s="32"/>
      <c r="AA73" t="s">
        <v>33</v>
      </c>
      <c r="AB73">
        <v>8</v>
      </c>
      <c r="AD73" t="s">
        <v>30</v>
      </c>
      <c r="AF73" t="s">
        <v>32</v>
      </c>
    </row>
    <row r="74" spans="1:32" ht="12.75" customHeight="1" x14ac:dyDescent="0.2">
      <c r="A74" s="32" t="s">
        <v>55</v>
      </c>
      <c r="B74" s="32"/>
      <c r="C74" s="33">
        <v>46821.472999999998</v>
      </c>
      <c r="D74" s="33"/>
      <c r="E74" s="32">
        <f t="shared" si="8"/>
        <v>11635.9823951006</v>
      </c>
      <c r="F74" s="32">
        <f t="shared" si="9"/>
        <v>11636</v>
      </c>
      <c r="G74" s="32">
        <f t="shared" si="6"/>
        <v>-3.523084000335075E-2</v>
      </c>
      <c r="H74" s="32"/>
      <c r="I74" s="32">
        <f t="shared" si="7"/>
        <v>-3.523084000335075E-2</v>
      </c>
      <c r="J74" s="32"/>
      <c r="K74" s="32"/>
      <c r="L74" s="32"/>
      <c r="M74" s="32"/>
      <c r="N74" s="32"/>
      <c r="O74" s="32">
        <f t="shared" ca="1" si="10"/>
        <v>-4.5145887949236185E-2</v>
      </c>
      <c r="P74" s="32"/>
      <c r="Q74" s="35">
        <f t="shared" si="11"/>
        <v>31802.972999999998</v>
      </c>
      <c r="R74" s="32"/>
      <c r="S74" s="32"/>
      <c r="T74" s="32"/>
      <c r="U74" s="32"/>
      <c r="V74" s="32"/>
      <c r="W74" s="32"/>
      <c r="X74" s="32"/>
      <c r="Y74" s="32"/>
      <c r="Z74" s="32"/>
      <c r="AA74" t="s">
        <v>33</v>
      </c>
      <c r="AB74">
        <v>6</v>
      </c>
      <c r="AD74" t="s">
        <v>30</v>
      </c>
      <c r="AF74" t="s">
        <v>32</v>
      </c>
    </row>
    <row r="75" spans="1:32" ht="12.75" customHeight="1" x14ac:dyDescent="0.2">
      <c r="A75" s="32" t="s">
        <v>56</v>
      </c>
      <c r="B75" s="32"/>
      <c r="C75" s="33">
        <v>46861.489000000001</v>
      </c>
      <c r="D75" s="33"/>
      <c r="E75" s="32">
        <f t="shared" si="8"/>
        <v>11655.978445560828</v>
      </c>
      <c r="F75" s="32">
        <f t="shared" si="9"/>
        <v>11656</v>
      </c>
      <c r="G75" s="32">
        <f t="shared" si="6"/>
        <v>-4.3134640000062063E-2</v>
      </c>
      <c r="H75" s="32"/>
      <c r="I75" s="32">
        <f t="shared" si="7"/>
        <v>-4.3134640000062063E-2</v>
      </c>
      <c r="J75" s="32"/>
      <c r="K75" s="32"/>
      <c r="L75" s="32"/>
      <c r="M75" s="32"/>
      <c r="N75" s="32"/>
      <c r="O75" s="32">
        <f t="shared" ca="1" si="10"/>
        <v>-4.5525473795286292E-2</v>
      </c>
      <c r="P75" s="32"/>
      <c r="Q75" s="35">
        <f t="shared" si="11"/>
        <v>31842.989000000001</v>
      </c>
      <c r="R75" s="32"/>
      <c r="S75" s="32"/>
      <c r="T75" s="32"/>
      <c r="U75" s="32"/>
      <c r="V75" s="32"/>
      <c r="W75" s="32"/>
      <c r="X75" s="32"/>
      <c r="Y75" s="32"/>
      <c r="Z75" s="32"/>
      <c r="AA75" t="s">
        <v>33</v>
      </c>
      <c r="AB75">
        <v>10</v>
      </c>
      <c r="AD75" t="s">
        <v>30</v>
      </c>
      <c r="AF75" t="s">
        <v>32</v>
      </c>
    </row>
    <row r="76" spans="1:32" ht="12.75" customHeight="1" x14ac:dyDescent="0.2">
      <c r="A76" s="32" t="s">
        <v>57</v>
      </c>
      <c r="B76" s="32"/>
      <c r="C76" s="33">
        <v>47149.665999999997</v>
      </c>
      <c r="D76" s="33"/>
      <c r="E76" s="32">
        <f t="shared" si="8"/>
        <v>11799.980890419791</v>
      </c>
      <c r="F76" s="32">
        <f t="shared" si="9"/>
        <v>11800</v>
      </c>
      <c r="G76" s="32">
        <f t="shared" si="6"/>
        <v>-3.8241999995079823E-2</v>
      </c>
      <c r="H76" s="32"/>
      <c r="I76" s="32">
        <f t="shared" si="7"/>
        <v>-3.8241999995079823E-2</v>
      </c>
      <c r="J76" s="32"/>
      <c r="K76" s="32"/>
      <c r="L76" s="32"/>
      <c r="M76" s="32"/>
      <c r="N76" s="32"/>
      <c r="O76" s="32">
        <f t="shared" ca="1" si="10"/>
        <v>-4.825849188684711E-2</v>
      </c>
      <c r="P76" s="32"/>
      <c r="Q76" s="35">
        <f t="shared" si="11"/>
        <v>32131.165999999997</v>
      </c>
      <c r="R76" s="32"/>
      <c r="S76" s="32"/>
      <c r="T76" s="32"/>
      <c r="U76" s="32"/>
      <c r="V76" s="32"/>
      <c r="W76" s="32"/>
      <c r="X76" s="32"/>
      <c r="Y76" s="32"/>
      <c r="Z76" s="32"/>
      <c r="AA76" t="s">
        <v>33</v>
      </c>
      <c r="AB76">
        <v>6</v>
      </c>
      <c r="AD76" t="s">
        <v>30</v>
      </c>
      <c r="AF76" t="s">
        <v>32</v>
      </c>
    </row>
    <row r="77" spans="1:32" ht="12.75" customHeight="1" x14ac:dyDescent="0.2">
      <c r="A77" s="32" t="s">
        <v>58</v>
      </c>
      <c r="B77" s="32"/>
      <c r="C77" s="33">
        <v>48332.368000000002</v>
      </c>
      <c r="D77" s="33">
        <v>6.0000000000000001E-3</v>
      </c>
      <c r="E77" s="32">
        <f t="shared" si="8"/>
        <v>12390.978713075963</v>
      </c>
      <c r="F77" s="32">
        <f t="shared" si="9"/>
        <v>12391</v>
      </c>
      <c r="G77" s="32">
        <f t="shared" si="6"/>
        <v>-4.2599289998179302E-2</v>
      </c>
      <c r="H77" s="32"/>
      <c r="I77" s="32">
        <f t="shared" si="7"/>
        <v>-4.2599289998179302E-2</v>
      </c>
      <c r="J77" s="32"/>
      <c r="K77" s="32"/>
      <c r="L77" s="32"/>
      <c r="M77" s="32"/>
      <c r="N77" s="32"/>
      <c r="O77" s="32">
        <f t="shared" ca="1" si="10"/>
        <v>-5.9475253637627956E-2</v>
      </c>
      <c r="P77" s="32"/>
      <c r="Q77" s="35">
        <f t="shared" si="11"/>
        <v>33313.868000000002</v>
      </c>
      <c r="R77" s="32"/>
      <c r="S77" s="32"/>
      <c r="T77" s="32"/>
      <c r="U77" s="32"/>
      <c r="V77" s="32"/>
      <c r="W77" s="32"/>
      <c r="X77" s="32"/>
      <c r="Y77" s="32"/>
      <c r="Z77" s="32"/>
      <c r="AA77" t="s">
        <v>33</v>
      </c>
      <c r="AB77">
        <v>9</v>
      </c>
      <c r="AD77" t="s">
        <v>30</v>
      </c>
      <c r="AF77" t="s">
        <v>32</v>
      </c>
    </row>
    <row r="78" spans="1:32" ht="12.75" customHeight="1" x14ac:dyDescent="0.2">
      <c r="A78" s="32" t="s">
        <v>59</v>
      </c>
      <c r="B78" s="32"/>
      <c r="C78" s="33">
        <v>48390.392</v>
      </c>
      <c r="D78" s="33">
        <v>4.0000000000000001E-3</v>
      </c>
      <c r="E78" s="32">
        <f t="shared" si="8"/>
        <v>12419.973386004393</v>
      </c>
      <c r="F78" s="32">
        <f t="shared" si="9"/>
        <v>12420</v>
      </c>
      <c r="G78" s="32">
        <f t="shared" si="6"/>
        <v>-5.3259799991792534E-2</v>
      </c>
      <c r="H78" s="32"/>
      <c r="I78" s="32">
        <f t="shared" si="7"/>
        <v>-5.3259799991792534E-2</v>
      </c>
      <c r="J78" s="32"/>
      <c r="K78" s="32"/>
      <c r="L78" s="32"/>
      <c r="M78" s="32"/>
      <c r="N78" s="32"/>
      <c r="O78" s="32">
        <f t="shared" ca="1" si="10"/>
        <v>-6.0025653114400612E-2</v>
      </c>
      <c r="P78" s="32"/>
      <c r="Q78" s="35">
        <f t="shared" si="11"/>
        <v>33371.892</v>
      </c>
      <c r="R78" s="32"/>
      <c r="S78" s="32"/>
      <c r="T78" s="32"/>
      <c r="U78" s="32"/>
      <c r="V78" s="32"/>
      <c r="W78" s="32"/>
      <c r="X78" s="32"/>
      <c r="Y78" s="32"/>
      <c r="Z78" s="32"/>
      <c r="AA78" t="s">
        <v>33</v>
      </c>
      <c r="AB78">
        <v>6</v>
      </c>
      <c r="AD78" t="s">
        <v>30</v>
      </c>
      <c r="AF78" t="s">
        <v>32</v>
      </c>
    </row>
    <row r="79" spans="1:32" ht="12.75" customHeight="1" x14ac:dyDescent="0.2">
      <c r="A79" s="32" t="s">
        <v>60</v>
      </c>
      <c r="B79" s="32"/>
      <c r="C79" s="33">
        <v>48628.540999999997</v>
      </c>
      <c r="D79" s="33">
        <v>2E-3</v>
      </c>
      <c r="E79" s="32">
        <f t="shared" si="8"/>
        <v>12538.976770177027</v>
      </c>
      <c r="F79" s="32">
        <f t="shared" si="9"/>
        <v>12539</v>
      </c>
      <c r="G79" s="32">
        <f t="shared" si="6"/>
        <v>-4.6487409999826923E-2</v>
      </c>
      <c r="H79" s="32"/>
      <c r="I79" s="32">
        <f t="shared" si="7"/>
        <v>-4.6487409999826923E-2</v>
      </c>
      <c r="J79" s="32"/>
      <c r="K79" s="32"/>
      <c r="L79" s="32"/>
      <c r="M79" s="32"/>
      <c r="N79" s="32"/>
      <c r="O79" s="32">
        <f t="shared" ca="1" si="10"/>
        <v>-6.228418889839879E-2</v>
      </c>
      <c r="P79" s="32"/>
      <c r="Q79" s="35">
        <f t="shared" si="11"/>
        <v>33610.040999999997</v>
      </c>
      <c r="R79" s="32"/>
      <c r="S79" s="32"/>
      <c r="T79" s="32"/>
      <c r="U79" s="32"/>
      <c r="V79" s="32"/>
      <c r="W79" s="32"/>
      <c r="X79" s="32"/>
      <c r="Y79" s="32"/>
      <c r="Z79" s="32"/>
      <c r="AA79" t="s">
        <v>33</v>
      </c>
      <c r="AB79">
        <v>8</v>
      </c>
      <c r="AD79" t="s">
        <v>30</v>
      </c>
      <c r="AF79" t="s">
        <v>32</v>
      </c>
    </row>
    <row r="80" spans="1:32" ht="12.75" customHeight="1" x14ac:dyDescent="0.2">
      <c r="A80" s="32" t="s">
        <v>61</v>
      </c>
      <c r="B80" s="32"/>
      <c r="C80" s="33">
        <v>50139.432000000001</v>
      </c>
      <c r="D80" s="33">
        <v>5.0000000000000001E-3</v>
      </c>
      <c r="E80" s="32">
        <f t="shared" si="8"/>
        <v>13293.971089346864</v>
      </c>
      <c r="F80" s="32">
        <f t="shared" si="9"/>
        <v>13294</v>
      </c>
      <c r="G80" s="32">
        <f t="shared" si="6"/>
        <v>-5.7855859995470382E-2</v>
      </c>
      <c r="H80" s="32"/>
      <c r="I80" s="32">
        <f t="shared" si="7"/>
        <v>-5.7855859995470382E-2</v>
      </c>
      <c r="J80" s="32"/>
      <c r="K80" s="32"/>
      <c r="L80" s="32"/>
      <c r="M80" s="32"/>
      <c r="N80" s="32"/>
      <c r="O80" s="32">
        <f t="shared" ca="1" si="10"/>
        <v>-7.6613554586790533E-2</v>
      </c>
      <c r="P80" s="32"/>
      <c r="Q80" s="35">
        <f t="shared" si="11"/>
        <v>35120.932000000001</v>
      </c>
      <c r="R80" s="32"/>
      <c r="S80" s="32"/>
      <c r="T80" s="32"/>
      <c r="U80" s="32"/>
      <c r="V80" s="32"/>
      <c r="W80" s="32"/>
      <c r="X80" s="32"/>
      <c r="Y80" s="32"/>
      <c r="Z80" s="32"/>
      <c r="AA80" t="s">
        <v>33</v>
      </c>
      <c r="AB80">
        <v>11</v>
      </c>
      <c r="AD80" t="s">
        <v>30</v>
      </c>
      <c r="AF80" t="s">
        <v>32</v>
      </c>
    </row>
    <row r="81" spans="1:26" ht="12.75" customHeight="1" x14ac:dyDescent="0.2">
      <c r="A81" s="30" t="s">
        <v>75</v>
      </c>
      <c r="B81" s="31" t="s">
        <v>76</v>
      </c>
      <c r="C81" s="30">
        <v>53475.396999999997</v>
      </c>
      <c r="D81" s="30">
        <v>2E-3</v>
      </c>
      <c r="E81" s="32">
        <f t="shared" si="8"/>
        <v>14960.957406658568</v>
      </c>
      <c r="F81" s="32">
        <f t="shared" si="9"/>
        <v>14961</v>
      </c>
      <c r="G81" s="32">
        <f t="shared" si="6"/>
        <v>-8.5237589999451302E-2</v>
      </c>
      <c r="H81" s="32"/>
      <c r="I81" s="32"/>
      <c r="J81" s="32">
        <f>+G81</f>
        <v>-8.5237589999451302E-2</v>
      </c>
      <c r="K81" s="32"/>
      <c r="L81" s="32"/>
      <c r="M81" s="32"/>
      <c r="N81" s="32"/>
      <c r="O81" s="32">
        <f t="shared" ca="1" si="10"/>
        <v>-0.10825203485506746</v>
      </c>
      <c r="P81" s="32"/>
      <c r="Q81" s="35">
        <f t="shared" si="11"/>
        <v>38456.896999999997</v>
      </c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2.75" customHeight="1" x14ac:dyDescent="0.2">
      <c r="A82" s="36" t="s">
        <v>77</v>
      </c>
      <c r="B82" s="37" t="s">
        <v>76</v>
      </c>
      <c r="C82" s="38">
        <v>59662.98499999987</v>
      </c>
      <c r="D82" s="33"/>
      <c r="E82" s="32">
        <f t="shared" ref="E82:E83" si="12">+(C82-C$7)/C$8</f>
        <v>18052.903675028261</v>
      </c>
      <c r="F82" s="32">
        <f t="shared" ref="F82:F83" si="13">ROUND(2*E82,0)/2</f>
        <v>18053</v>
      </c>
      <c r="G82" s="32">
        <f t="shared" ref="G82:G83" si="14">+C82-(C$7+F82*C$8)</f>
        <v>-0.19276507012546062</v>
      </c>
      <c r="H82" s="32"/>
      <c r="I82" s="32"/>
      <c r="J82" s="32">
        <f t="shared" ref="J82:J83" si="15">+G82</f>
        <v>-0.19276507012546062</v>
      </c>
      <c r="K82" s="32"/>
      <c r="L82" s="32"/>
      <c r="M82" s="32"/>
      <c r="N82" s="32"/>
      <c r="O82" s="32">
        <f t="shared" ref="O82:O83" ca="1" si="16">+C$11+C$12*$F82</f>
        <v>-0.16693600665441488</v>
      </c>
      <c r="P82" s="32"/>
      <c r="Q82" s="35">
        <f t="shared" ref="Q82:Q83" si="17">+C82-15018.5</f>
        <v>44644.48499999987</v>
      </c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2.75" customHeight="1" x14ac:dyDescent="0.2">
      <c r="A83" s="36" t="s">
        <v>77</v>
      </c>
      <c r="B83" s="37" t="s">
        <v>76</v>
      </c>
      <c r="C83" s="38">
        <v>59662.985700000077</v>
      </c>
      <c r="D83" s="33"/>
      <c r="E83" s="32">
        <f t="shared" si="12"/>
        <v>18052.904024819331</v>
      </c>
      <c r="F83" s="32">
        <f t="shared" si="13"/>
        <v>18053</v>
      </c>
      <c r="G83" s="32">
        <f t="shared" si="14"/>
        <v>-0.19206506991758943</v>
      </c>
      <c r="H83" s="32"/>
      <c r="I83" s="32"/>
      <c r="J83" s="32">
        <f t="shared" si="15"/>
        <v>-0.19206506991758943</v>
      </c>
      <c r="K83" s="32"/>
      <c r="L83" s="32"/>
      <c r="M83" s="32"/>
      <c r="N83" s="32"/>
      <c r="O83" s="32">
        <f t="shared" ca="1" si="16"/>
        <v>-0.16693600665441488</v>
      </c>
      <c r="P83" s="32"/>
      <c r="Q83" s="35">
        <f t="shared" si="17"/>
        <v>44644.485700000077</v>
      </c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2.75" customHeight="1" x14ac:dyDescent="0.2">
      <c r="A84" s="32"/>
      <c r="B84" s="32"/>
      <c r="C84" s="33"/>
      <c r="D84" s="33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5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2.75" customHeight="1" x14ac:dyDescent="0.2">
      <c r="A85" s="32"/>
      <c r="B85" s="32"/>
      <c r="C85" s="33"/>
      <c r="D85" s="33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5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2.75" customHeight="1" x14ac:dyDescent="0.2">
      <c r="A86" s="32"/>
      <c r="B86" s="32"/>
      <c r="C86" s="33"/>
      <c r="D86" s="33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5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2.75" customHeight="1" x14ac:dyDescent="0.2">
      <c r="A87" s="32"/>
      <c r="B87" s="32"/>
      <c r="C87" s="33"/>
      <c r="D87" s="33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5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2.75" customHeight="1" x14ac:dyDescent="0.2">
      <c r="A88" s="32"/>
      <c r="B88" s="32"/>
      <c r="C88" s="33"/>
      <c r="D88" s="33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5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2.75" customHeight="1" x14ac:dyDescent="0.2">
      <c r="A89" s="32"/>
      <c r="B89" s="32"/>
      <c r="C89" s="33"/>
      <c r="D89" s="33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5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2.75" customHeight="1" x14ac:dyDescent="0.2">
      <c r="A90" s="32"/>
      <c r="B90" s="32"/>
      <c r="C90" s="33"/>
      <c r="D90" s="33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5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2.75" customHeight="1" x14ac:dyDescent="0.2">
      <c r="A91" s="32"/>
      <c r="B91" s="32"/>
      <c r="C91" s="33"/>
      <c r="D91" s="33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2.75" customHeight="1" x14ac:dyDescent="0.2">
      <c r="A92" s="32"/>
      <c r="B92" s="32"/>
      <c r="C92" s="33"/>
      <c r="D92" s="33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2.75" customHeight="1" x14ac:dyDescent="0.2">
      <c r="A93" s="32"/>
      <c r="B93" s="32"/>
      <c r="C93" s="33"/>
      <c r="D93" s="33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2.75" customHeight="1" x14ac:dyDescent="0.2">
      <c r="A94" s="32"/>
      <c r="B94" s="32"/>
      <c r="C94" s="33"/>
      <c r="D94" s="33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2.75" customHeight="1" x14ac:dyDescent="0.2">
      <c r="A95" s="32"/>
      <c r="B95" s="32"/>
      <c r="C95" s="33"/>
      <c r="D95" s="33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2.75" customHeight="1" x14ac:dyDescent="0.2">
      <c r="A96" s="32"/>
      <c r="B96" s="32"/>
      <c r="C96" s="33"/>
      <c r="D96" s="33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2.75" customHeight="1" x14ac:dyDescent="0.2">
      <c r="A97" s="32"/>
      <c r="B97" s="32"/>
      <c r="C97" s="33"/>
      <c r="D97" s="33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2.75" customHeight="1" x14ac:dyDescent="0.2">
      <c r="A98" s="32"/>
      <c r="B98" s="32"/>
      <c r="C98" s="33"/>
      <c r="D98" s="33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2.75" customHeight="1" x14ac:dyDescent="0.2">
      <c r="A99" s="32"/>
      <c r="B99" s="32"/>
      <c r="C99" s="33"/>
      <c r="D99" s="33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2.75" customHeight="1" x14ac:dyDescent="0.2">
      <c r="A100" s="32"/>
      <c r="B100" s="32"/>
      <c r="C100" s="33"/>
      <c r="D100" s="33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2.75" customHeight="1" x14ac:dyDescent="0.2">
      <c r="A101" s="32"/>
      <c r="B101" s="32"/>
      <c r="C101" s="33"/>
      <c r="D101" s="33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2.75" customHeight="1" x14ac:dyDescent="0.2">
      <c r="A102" s="32"/>
      <c r="B102" s="32"/>
      <c r="C102" s="33"/>
      <c r="D102" s="33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2.75" customHeight="1" x14ac:dyDescent="0.2">
      <c r="A103" s="32"/>
      <c r="B103" s="32"/>
      <c r="C103" s="33"/>
      <c r="D103" s="33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2.75" customHeight="1" x14ac:dyDescent="0.2">
      <c r="A104" s="32"/>
      <c r="B104" s="32"/>
      <c r="C104" s="33"/>
      <c r="D104" s="33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2.75" customHeight="1" x14ac:dyDescent="0.2">
      <c r="A105" s="32"/>
      <c r="B105" s="32"/>
      <c r="C105" s="33"/>
      <c r="D105" s="33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2.75" customHeight="1" x14ac:dyDescent="0.2">
      <c r="A106" s="32"/>
      <c r="B106" s="32"/>
      <c r="C106" s="33"/>
      <c r="D106" s="33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2.75" customHeight="1" x14ac:dyDescent="0.2">
      <c r="A107" s="32"/>
      <c r="B107" s="32"/>
      <c r="C107" s="33"/>
      <c r="D107" s="33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2.75" customHeight="1" x14ac:dyDescent="0.2">
      <c r="A108" s="32"/>
      <c r="B108" s="32"/>
      <c r="C108" s="33"/>
      <c r="D108" s="33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2.75" customHeight="1" x14ac:dyDescent="0.2">
      <c r="A109" s="32"/>
      <c r="B109" s="32"/>
      <c r="C109" s="33"/>
      <c r="D109" s="33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2.75" customHeight="1" x14ac:dyDescent="0.2">
      <c r="A110" s="32"/>
      <c r="B110" s="32"/>
      <c r="C110" s="33"/>
      <c r="D110" s="33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2.75" customHeight="1" x14ac:dyDescent="0.2">
      <c r="A111" s="32"/>
      <c r="B111" s="32"/>
      <c r="C111" s="33"/>
      <c r="D111" s="33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2.75" customHeight="1" x14ac:dyDescent="0.2">
      <c r="A112" s="32"/>
      <c r="B112" s="32"/>
      <c r="C112" s="33"/>
      <c r="D112" s="33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2.75" customHeight="1" x14ac:dyDescent="0.2">
      <c r="A113" s="32"/>
      <c r="B113" s="32"/>
      <c r="C113" s="33"/>
      <c r="D113" s="33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2.75" customHeight="1" x14ac:dyDescent="0.2">
      <c r="A114" s="32"/>
      <c r="B114" s="32"/>
      <c r="C114" s="33"/>
      <c r="D114" s="33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2.75" customHeight="1" x14ac:dyDescent="0.2">
      <c r="A115" s="32"/>
      <c r="B115" s="32"/>
      <c r="C115" s="33"/>
      <c r="D115" s="33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2.75" customHeight="1" x14ac:dyDescent="0.2">
      <c r="A116" s="32"/>
      <c r="B116" s="32"/>
      <c r="C116" s="33"/>
      <c r="D116" s="33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2.75" customHeight="1" x14ac:dyDescent="0.2">
      <c r="A117" s="32"/>
      <c r="B117" s="32"/>
      <c r="C117" s="33"/>
      <c r="D117" s="33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2.75" customHeight="1" x14ac:dyDescent="0.2">
      <c r="A118" s="32"/>
      <c r="B118" s="32"/>
      <c r="C118" s="33"/>
      <c r="D118" s="33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2.75" customHeight="1" x14ac:dyDescent="0.2">
      <c r="A119" s="32"/>
      <c r="B119" s="32"/>
      <c r="C119" s="33"/>
      <c r="D119" s="33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2.75" customHeight="1" x14ac:dyDescent="0.2">
      <c r="A120" s="32"/>
      <c r="B120" s="32"/>
      <c r="C120" s="33"/>
      <c r="D120" s="33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2.75" customHeight="1" x14ac:dyDescent="0.2">
      <c r="A121" s="32"/>
      <c r="B121" s="32"/>
      <c r="C121" s="33"/>
      <c r="D121" s="33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2.75" customHeight="1" x14ac:dyDescent="0.2">
      <c r="A122" s="32"/>
      <c r="B122" s="32"/>
      <c r="C122" s="33"/>
      <c r="D122" s="33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2.75" customHeight="1" x14ac:dyDescent="0.2">
      <c r="A123" s="32"/>
      <c r="B123" s="32"/>
      <c r="C123" s="33"/>
      <c r="D123" s="33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2.75" customHeight="1" x14ac:dyDescent="0.2">
      <c r="A124" s="32"/>
      <c r="B124" s="32"/>
      <c r="C124" s="33"/>
      <c r="D124" s="33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2.75" customHeight="1" x14ac:dyDescent="0.2">
      <c r="A125" s="32"/>
      <c r="B125" s="32"/>
      <c r="C125" s="33"/>
      <c r="D125" s="33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2.75" customHeight="1" x14ac:dyDescent="0.2">
      <c r="A126" s="32"/>
      <c r="B126" s="32"/>
      <c r="C126" s="33"/>
      <c r="D126" s="3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2.75" customHeight="1" x14ac:dyDescent="0.2">
      <c r="A127" s="32"/>
      <c r="B127" s="32"/>
      <c r="C127" s="33"/>
      <c r="D127" s="33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2.75" customHeight="1" x14ac:dyDescent="0.2">
      <c r="A128" s="32"/>
      <c r="B128" s="32"/>
      <c r="C128" s="33"/>
      <c r="D128" s="33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2.75" customHeight="1" x14ac:dyDescent="0.2">
      <c r="A129" s="32"/>
      <c r="B129" s="32"/>
      <c r="C129" s="33"/>
      <c r="D129" s="33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2.75" customHeight="1" x14ac:dyDescent="0.2">
      <c r="A130" s="32"/>
      <c r="B130" s="32"/>
      <c r="C130" s="33"/>
      <c r="D130" s="33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2.75" customHeight="1" x14ac:dyDescent="0.2">
      <c r="A131" s="32"/>
      <c r="B131" s="32"/>
      <c r="C131" s="33"/>
      <c r="D131" s="33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2.75" customHeight="1" x14ac:dyDescent="0.2">
      <c r="A132" s="32"/>
      <c r="B132" s="32"/>
      <c r="C132" s="33"/>
      <c r="D132" s="33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2.75" customHeight="1" x14ac:dyDescent="0.2">
      <c r="A133" s="32"/>
      <c r="B133" s="32"/>
      <c r="C133" s="33"/>
      <c r="D133" s="33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2.75" customHeight="1" x14ac:dyDescent="0.2">
      <c r="A134" s="32"/>
      <c r="B134" s="32"/>
      <c r="C134" s="33"/>
      <c r="D134" s="33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2.75" customHeight="1" x14ac:dyDescent="0.2">
      <c r="A135" s="32"/>
      <c r="B135" s="32"/>
      <c r="C135" s="33"/>
      <c r="D135" s="33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2.75" customHeight="1" x14ac:dyDescent="0.2">
      <c r="A136" s="32"/>
      <c r="B136" s="32"/>
      <c r="C136" s="33"/>
      <c r="D136" s="33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2.75" customHeight="1" x14ac:dyDescent="0.2">
      <c r="A137" s="32"/>
      <c r="B137" s="32"/>
      <c r="C137" s="33"/>
      <c r="D137" s="33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2.75" customHeight="1" x14ac:dyDescent="0.2">
      <c r="A138" s="32"/>
      <c r="B138" s="32"/>
      <c r="C138" s="33"/>
      <c r="D138" s="33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2.75" customHeight="1" x14ac:dyDescent="0.2">
      <c r="A139" s="32"/>
      <c r="B139" s="32"/>
      <c r="C139" s="33"/>
      <c r="D139" s="33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2.75" customHeight="1" x14ac:dyDescent="0.2">
      <c r="A140" s="32"/>
      <c r="B140" s="32"/>
      <c r="C140" s="33"/>
      <c r="D140" s="33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2.75" customHeight="1" x14ac:dyDescent="0.2">
      <c r="A141" s="32"/>
      <c r="B141" s="32"/>
      <c r="C141" s="33"/>
      <c r="D141" s="33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2.75" customHeight="1" x14ac:dyDescent="0.2">
      <c r="A142" s="32"/>
      <c r="B142" s="32"/>
      <c r="C142" s="33"/>
      <c r="D142" s="33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2.75" customHeight="1" x14ac:dyDescent="0.2">
      <c r="A143" s="32"/>
      <c r="B143" s="32"/>
      <c r="C143" s="33"/>
      <c r="D143" s="33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2.75" customHeight="1" x14ac:dyDescent="0.2">
      <c r="A144" s="32"/>
      <c r="B144" s="32"/>
      <c r="C144" s="33"/>
      <c r="D144" s="33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2.75" customHeight="1" x14ac:dyDescent="0.2">
      <c r="A145" s="32"/>
      <c r="B145" s="32"/>
      <c r="C145" s="33"/>
      <c r="D145" s="33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2.75" customHeight="1" x14ac:dyDescent="0.2">
      <c r="A146" s="32"/>
      <c r="B146" s="32"/>
      <c r="C146" s="33"/>
      <c r="D146" s="33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2.75" customHeight="1" x14ac:dyDescent="0.2">
      <c r="A147" s="32"/>
      <c r="B147" s="32"/>
      <c r="C147" s="33"/>
      <c r="D147" s="33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2.75" customHeight="1" x14ac:dyDescent="0.2">
      <c r="A148" s="32"/>
      <c r="B148" s="32"/>
      <c r="C148" s="33"/>
      <c r="D148" s="33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2.75" customHeight="1" x14ac:dyDescent="0.2">
      <c r="A149" s="32"/>
      <c r="B149" s="32"/>
      <c r="C149" s="33"/>
      <c r="D149" s="33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2.75" customHeight="1" x14ac:dyDescent="0.2">
      <c r="A150" s="32"/>
      <c r="B150" s="32"/>
      <c r="C150" s="33"/>
      <c r="D150" s="33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2.75" customHeight="1" x14ac:dyDescent="0.2">
      <c r="A151" s="32"/>
      <c r="B151" s="32"/>
      <c r="C151" s="33"/>
      <c r="D151" s="33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2.75" customHeight="1" x14ac:dyDescent="0.2">
      <c r="A152" s="32"/>
      <c r="B152" s="32"/>
      <c r="C152" s="33"/>
      <c r="D152" s="33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2.75" customHeight="1" x14ac:dyDescent="0.2">
      <c r="A153" s="32"/>
      <c r="B153" s="32"/>
      <c r="C153" s="33"/>
      <c r="D153" s="33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2.75" customHeight="1" x14ac:dyDescent="0.2">
      <c r="A154" s="32"/>
      <c r="B154" s="32"/>
      <c r="C154" s="33"/>
      <c r="D154" s="33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2.75" customHeight="1" x14ac:dyDescent="0.2">
      <c r="A155" s="32"/>
      <c r="B155" s="32"/>
      <c r="C155" s="33"/>
      <c r="D155" s="33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2.75" customHeight="1" x14ac:dyDescent="0.2">
      <c r="A156" s="32"/>
      <c r="B156" s="32"/>
      <c r="C156" s="33"/>
      <c r="D156" s="33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2.75" customHeight="1" x14ac:dyDescent="0.2">
      <c r="A157" s="32"/>
      <c r="B157" s="32"/>
      <c r="C157" s="33"/>
      <c r="D157" s="33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2.75" customHeight="1" x14ac:dyDescent="0.2">
      <c r="A158" s="32"/>
      <c r="B158" s="32"/>
      <c r="C158" s="33"/>
      <c r="D158" s="33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2.75" customHeight="1" x14ac:dyDescent="0.2">
      <c r="A159" s="32"/>
      <c r="B159" s="32"/>
      <c r="C159" s="33"/>
      <c r="D159" s="33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2.75" customHeight="1" x14ac:dyDescent="0.2">
      <c r="A160" s="32"/>
      <c r="B160" s="32"/>
      <c r="C160" s="33"/>
      <c r="D160" s="33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2.75" customHeight="1" x14ac:dyDescent="0.2">
      <c r="A161" s="32"/>
      <c r="B161" s="32"/>
      <c r="C161" s="33"/>
      <c r="D161" s="33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2.75" customHeight="1" x14ac:dyDescent="0.2">
      <c r="A162" s="32"/>
      <c r="B162" s="32"/>
      <c r="C162" s="33"/>
      <c r="D162" s="33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2.75" customHeight="1" x14ac:dyDescent="0.2">
      <c r="A163" s="32"/>
      <c r="B163" s="32"/>
      <c r="C163" s="33"/>
      <c r="D163" s="33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2.75" customHeight="1" x14ac:dyDescent="0.2">
      <c r="A164" s="32"/>
      <c r="B164" s="32"/>
      <c r="C164" s="33"/>
      <c r="D164" s="33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2.75" customHeight="1" x14ac:dyDescent="0.2">
      <c r="A165" s="32"/>
      <c r="B165" s="32"/>
      <c r="C165" s="33"/>
      <c r="D165" s="33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2.75" customHeight="1" x14ac:dyDescent="0.2">
      <c r="A166" s="32"/>
      <c r="B166" s="32"/>
      <c r="C166" s="33"/>
      <c r="D166" s="33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2.75" customHeight="1" x14ac:dyDescent="0.2">
      <c r="A167" s="32"/>
      <c r="B167" s="32"/>
      <c r="C167" s="33"/>
      <c r="D167" s="33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2.75" customHeight="1" x14ac:dyDescent="0.2">
      <c r="A168" s="32"/>
      <c r="B168" s="32"/>
      <c r="C168" s="33"/>
      <c r="D168" s="33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2.75" customHeight="1" x14ac:dyDescent="0.2">
      <c r="A169" s="32"/>
      <c r="B169" s="32"/>
      <c r="C169" s="33"/>
      <c r="D169" s="33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2.75" customHeight="1" x14ac:dyDescent="0.2">
      <c r="A170" s="32"/>
      <c r="B170" s="32"/>
      <c r="C170" s="33"/>
      <c r="D170" s="33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2.75" customHeight="1" x14ac:dyDescent="0.2">
      <c r="A171" s="32"/>
      <c r="B171" s="32"/>
      <c r="C171" s="33"/>
      <c r="D171" s="33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2.75" customHeight="1" x14ac:dyDescent="0.2">
      <c r="A172" s="32"/>
      <c r="B172" s="32"/>
      <c r="C172" s="33"/>
      <c r="D172" s="33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2.75" customHeight="1" x14ac:dyDescent="0.2">
      <c r="A173" s="32"/>
      <c r="B173" s="32"/>
      <c r="C173" s="33"/>
      <c r="D173" s="33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2.75" customHeight="1" x14ac:dyDescent="0.2">
      <c r="A174" s="32"/>
      <c r="B174" s="32"/>
      <c r="C174" s="33"/>
      <c r="D174" s="33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2.75" customHeight="1" x14ac:dyDescent="0.2">
      <c r="A175" s="32"/>
      <c r="B175" s="32"/>
      <c r="C175" s="33"/>
      <c r="D175" s="33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2.75" customHeight="1" x14ac:dyDescent="0.2">
      <c r="A176" s="32"/>
      <c r="B176" s="32"/>
      <c r="C176" s="33"/>
      <c r="D176" s="33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2.75" customHeight="1" x14ac:dyDescent="0.2">
      <c r="A177" s="32"/>
      <c r="B177" s="32"/>
      <c r="C177" s="33"/>
      <c r="D177" s="33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2.75" customHeight="1" x14ac:dyDescent="0.2">
      <c r="A178" s="32"/>
      <c r="B178" s="32"/>
      <c r="C178" s="33"/>
      <c r="D178" s="33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2.75" customHeight="1" x14ac:dyDescent="0.2">
      <c r="A179" s="32"/>
      <c r="B179" s="32"/>
      <c r="C179" s="33"/>
      <c r="D179" s="33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2.75" customHeight="1" x14ac:dyDescent="0.2">
      <c r="A180" s="32"/>
      <c r="B180" s="32"/>
      <c r="C180" s="33"/>
      <c r="D180" s="33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2.75" customHeight="1" x14ac:dyDescent="0.2">
      <c r="A181" s="32"/>
      <c r="B181" s="32"/>
      <c r="C181" s="33"/>
      <c r="D181" s="33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2.75" customHeight="1" x14ac:dyDescent="0.2">
      <c r="A182" s="32"/>
      <c r="B182" s="32"/>
      <c r="C182" s="33"/>
      <c r="D182" s="33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2.75" customHeight="1" x14ac:dyDescent="0.2">
      <c r="A183" s="32"/>
      <c r="B183" s="32"/>
      <c r="C183" s="33"/>
      <c r="D183" s="33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2.75" customHeight="1" x14ac:dyDescent="0.2">
      <c r="A184" s="32"/>
      <c r="B184" s="32"/>
      <c r="C184" s="33"/>
      <c r="D184" s="33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2.75" customHeight="1" x14ac:dyDescent="0.2">
      <c r="A185" s="32"/>
      <c r="B185" s="32"/>
      <c r="C185" s="33"/>
      <c r="D185" s="33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2.75" customHeight="1" x14ac:dyDescent="0.2">
      <c r="A186" s="32"/>
      <c r="B186" s="32"/>
      <c r="C186" s="33"/>
      <c r="D186" s="33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2.75" customHeight="1" x14ac:dyDescent="0.2">
      <c r="A187" s="32"/>
      <c r="B187" s="32"/>
      <c r="C187" s="33"/>
      <c r="D187" s="33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2.75" customHeight="1" x14ac:dyDescent="0.2">
      <c r="A188" s="32"/>
      <c r="B188" s="32"/>
      <c r="C188" s="33"/>
      <c r="D188" s="33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2.75" customHeight="1" x14ac:dyDescent="0.2">
      <c r="A189" s="32"/>
      <c r="B189" s="32"/>
      <c r="C189" s="33"/>
      <c r="D189" s="33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2.75" customHeight="1" x14ac:dyDescent="0.2">
      <c r="A190" s="32"/>
      <c r="B190" s="32"/>
      <c r="C190" s="33"/>
      <c r="D190" s="33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2.75" customHeight="1" x14ac:dyDescent="0.2">
      <c r="A191" s="32"/>
      <c r="B191" s="32"/>
      <c r="C191" s="33"/>
      <c r="D191" s="33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2.75" customHeight="1" x14ac:dyDescent="0.2">
      <c r="A192" s="32"/>
      <c r="B192" s="32"/>
      <c r="C192" s="33"/>
      <c r="D192" s="33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2.75" customHeight="1" x14ac:dyDescent="0.2">
      <c r="A193" s="32"/>
      <c r="B193" s="32"/>
      <c r="C193" s="33"/>
      <c r="D193" s="33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2.75" customHeight="1" x14ac:dyDescent="0.2">
      <c r="A194" s="32"/>
      <c r="B194" s="32"/>
      <c r="C194" s="33"/>
      <c r="D194" s="33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2.75" customHeight="1" x14ac:dyDescent="0.2">
      <c r="A195" s="32"/>
      <c r="B195" s="32"/>
      <c r="C195" s="33"/>
      <c r="D195" s="33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2.75" customHeight="1" x14ac:dyDescent="0.2">
      <c r="A196" s="32"/>
      <c r="B196" s="32"/>
      <c r="C196" s="33"/>
      <c r="D196" s="33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2.75" customHeight="1" x14ac:dyDescent="0.2">
      <c r="A197" s="32"/>
      <c r="B197" s="32"/>
      <c r="C197" s="33"/>
      <c r="D197" s="33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2.75" customHeight="1" x14ac:dyDescent="0.2">
      <c r="A198" s="32"/>
      <c r="B198" s="32"/>
      <c r="C198" s="33"/>
      <c r="D198" s="33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2.75" customHeight="1" x14ac:dyDescent="0.2">
      <c r="A199" s="32"/>
      <c r="B199" s="32"/>
      <c r="C199" s="33"/>
      <c r="D199" s="33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2.75" customHeight="1" x14ac:dyDescent="0.2">
      <c r="A200" s="32"/>
      <c r="B200" s="32"/>
      <c r="C200" s="33"/>
      <c r="D200" s="33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2.75" customHeight="1" x14ac:dyDescent="0.2">
      <c r="A201" s="32"/>
      <c r="B201" s="32"/>
      <c r="C201" s="33"/>
      <c r="D201" s="33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2.75" customHeight="1" x14ac:dyDescent="0.2">
      <c r="A202" s="32"/>
      <c r="B202" s="32"/>
      <c r="C202" s="33"/>
      <c r="D202" s="33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2.75" customHeight="1" x14ac:dyDescent="0.2">
      <c r="A203" s="32"/>
      <c r="B203" s="32"/>
      <c r="C203" s="33"/>
      <c r="D203" s="33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2.75" customHeight="1" x14ac:dyDescent="0.2">
      <c r="A204" s="32"/>
      <c r="B204" s="32"/>
      <c r="C204" s="33"/>
      <c r="D204" s="33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2.75" customHeight="1" x14ac:dyDescent="0.2">
      <c r="A205" s="32"/>
      <c r="B205" s="32"/>
      <c r="C205" s="33"/>
      <c r="D205" s="33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2.75" customHeight="1" x14ac:dyDescent="0.2">
      <c r="A206" s="32"/>
      <c r="B206" s="32"/>
      <c r="C206" s="33"/>
      <c r="D206" s="33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2.75" customHeight="1" x14ac:dyDescent="0.2">
      <c r="A207" s="32"/>
      <c r="B207" s="32"/>
      <c r="C207" s="33"/>
      <c r="D207" s="33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2.75" customHeight="1" x14ac:dyDescent="0.2">
      <c r="A208" s="32"/>
      <c r="B208" s="32"/>
      <c r="C208" s="33"/>
      <c r="D208" s="33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2.75" customHeight="1" x14ac:dyDescent="0.2">
      <c r="A209" s="32"/>
      <c r="B209" s="32"/>
      <c r="C209" s="33"/>
      <c r="D209" s="33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2.75" customHeight="1" x14ac:dyDescent="0.2">
      <c r="A210" s="32"/>
      <c r="B210" s="32"/>
      <c r="C210" s="33"/>
      <c r="D210" s="33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2.75" customHeight="1" x14ac:dyDescent="0.2">
      <c r="A211" s="32"/>
      <c r="B211" s="32"/>
      <c r="C211" s="33"/>
      <c r="D211" s="33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2.75" customHeight="1" x14ac:dyDescent="0.2">
      <c r="A212" s="32"/>
      <c r="B212" s="32"/>
      <c r="C212" s="33"/>
      <c r="D212" s="33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2.75" customHeight="1" x14ac:dyDescent="0.2">
      <c r="A213" s="32"/>
      <c r="B213" s="32"/>
      <c r="C213" s="33"/>
      <c r="D213" s="33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2.75" customHeight="1" x14ac:dyDescent="0.2">
      <c r="A214" s="32"/>
      <c r="B214" s="32"/>
      <c r="C214" s="33"/>
      <c r="D214" s="33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2.75" customHeight="1" x14ac:dyDescent="0.2">
      <c r="A215" s="32"/>
      <c r="B215" s="32"/>
      <c r="C215" s="33"/>
      <c r="D215" s="33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2.75" customHeight="1" x14ac:dyDescent="0.2">
      <c r="A216" s="32"/>
      <c r="B216" s="32"/>
      <c r="C216" s="33"/>
      <c r="D216" s="33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2.75" customHeight="1" x14ac:dyDescent="0.2">
      <c r="A217" s="32"/>
      <c r="B217" s="32"/>
      <c r="C217" s="33"/>
      <c r="D217" s="3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2.75" customHeight="1" x14ac:dyDescent="0.2">
      <c r="A218" s="32"/>
      <c r="B218" s="32"/>
      <c r="C218" s="33"/>
      <c r="D218" s="33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2.75" customHeight="1" x14ac:dyDescent="0.2">
      <c r="A219" s="32"/>
      <c r="B219" s="32"/>
      <c r="C219" s="33"/>
      <c r="D219" s="33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2.75" customHeight="1" x14ac:dyDescent="0.2">
      <c r="A220" s="32"/>
      <c r="B220" s="32"/>
      <c r="C220" s="33"/>
      <c r="D220" s="33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2.75" customHeight="1" x14ac:dyDescent="0.2">
      <c r="A221" s="32"/>
      <c r="B221" s="32"/>
      <c r="C221" s="33"/>
      <c r="D221" s="33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2.75" customHeight="1" x14ac:dyDescent="0.2">
      <c r="A222" s="32"/>
      <c r="B222" s="32"/>
      <c r="C222" s="33"/>
      <c r="D222" s="33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2.75" customHeight="1" x14ac:dyDescent="0.2">
      <c r="A223" s="32"/>
      <c r="B223" s="32"/>
      <c r="C223" s="33"/>
      <c r="D223" s="33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2.75" customHeight="1" x14ac:dyDescent="0.2">
      <c r="A224" s="32"/>
      <c r="B224" s="32"/>
      <c r="C224" s="33"/>
      <c r="D224" s="33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2.75" customHeight="1" x14ac:dyDescent="0.2">
      <c r="A225" s="32"/>
      <c r="B225" s="32"/>
      <c r="C225" s="33"/>
      <c r="D225" s="33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2.75" customHeight="1" x14ac:dyDescent="0.2">
      <c r="A226" s="32"/>
      <c r="B226" s="32"/>
      <c r="C226" s="33"/>
      <c r="D226" s="33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2.75" customHeight="1" x14ac:dyDescent="0.2">
      <c r="A227" s="32"/>
      <c r="B227" s="32"/>
      <c r="C227" s="33"/>
      <c r="D227" s="33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2.75" customHeight="1" x14ac:dyDescent="0.2">
      <c r="A228" s="32"/>
      <c r="B228" s="32"/>
      <c r="C228" s="33"/>
      <c r="D228" s="33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2.75" customHeight="1" x14ac:dyDescent="0.2">
      <c r="A229" s="32"/>
      <c r="B229" s="32"/>
      <c r="C229" s="33"/>
      <c r="D229" s="33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2.75" customHeight="1" x14ac:dyDescent="0.2">
      <c r="A230" s="32"/>
      <c r="B230" s="32"/>
      <c r="C230" s="33"/>
      <c r="D230" s="33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2.75" customHeight="1" x14ac:dyDescent="0.2">
      <c r="A231" s="32"/>
      <c r="B231" s="32"/>
      <c r="C231" s="33"/>
      <c r="D231" s="33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2.75" customHeight="1" x14ac:dyDescent="0.2">
      <c r="A232" s="32"/>
      <c r="B232" s="32"/>
      <c r="C232" s="33"/>
      <c r="D232" s="33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2.75" customHeight="1" x14ac:dyDescent="0.2">
      <c r="A233" s="32"/>
      <c r="B233" s="32"/>
      <c r="C233" s="33"/>
      <c r="D233" s="33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2.75" customHeight="1" x14ac:dyDescent="0.2">
      <c r="A234" s="32"/>
      <c r="B234" s="32"/>
      <c r="C234" s="33"/>
      <c r="D234" s="33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2.75" customHeight="1" x14ac:dyDescent="0.2">
      <c r="A235" s="32"/>
      <c r="B235" s="32"/>
      <c r="C235" s="33"/>
      <c r="D235" s="33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2.75" customHeight="1" x14ac:dyDescent="0.2">
      <c r="A236" s="32"/>
      <c r="B236" s="32"/>
      <c r="C236" s="33"/>
      <c r="D236" s="33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2.75" customHeight="1" x14ac:dyDescent="0.2">
      <c r="A237" s="32"/>
      <c r="B237" s="32"/>
      <c r="C237" s="33"/>
      <c r="D237" s="33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2.75" customHeight="1" x14ac:dyDescent="0.2">
      <c r="A238" s="32"/>
      <c r="B238" s="32"/>
      <c r="C238" s="33"/>
      <c r="D238" s="33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2.75" customHeight="1" x14ac:dyDescent="0.2">
      <c r="A239" s="32"/>
      <c r="B239" s="32"/>
      <c r="C239" s="33"/>
      <c r="D239" s="33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2.75" customHeight="1" x14ac:dyDescent="0.2">
      <c r="A240" s="32"/>
      <c r="B240" s="32"/>
      <c r="C240" s="33"/>
      <c r="D240" s="33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2.75" customHeight="1" x14ac:dyDescent="0.2">
      <c r="A241" s="32"/>
      <c r="B241" s="32"/>
      <c r="C241" s="33"/>
      <c r="D241" s="33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2.75" customHeight="1" x14ac:dyDescent="0.2">
      <c r="A242" s="32"/>
      <c r="B242" s="32"/>
      <c r="C242" s="33"/>
      <c r="D242" s="33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2.75" customHeight="1" x14ac:dyDescent="0.2">
      <c r="A243" s="32"/>
      <c r="B243" s="32"/>
      <c r="C243" s="33"/>
      <c r="D243" s="33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2.75" customHeight="1" x14ac:dyDescent="0.2">
      <c r="A244" s="32"/>
      <c r="B244" s="32"/>
      <c r="C244" s="33"/>
      <c r="D244" s="33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2.75" customHeight="1" x14ac:dyDescent="0.2">
      <c r="A245" s="32"/>
      <c r="B245" s="32"/>
      <c r="C245" s="33"/>
      <c r="D245" s="33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2.75" customHeight="1" x14ac:dyDescent="0.2">
      <c r="A246" s="32"/>
      <c r="B246" s="32"/>
      <c r="C246" s="33"/>
      <c r="D246" s="33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2.75" customHeight="1" x14ac:dyDescent="0.2">
      <c r="A247" s="32"/>
      <c r="B247" s="32"/>
      <c r="C247" s="33"/>
      <c r="D247" s="33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2.75" customHeight="1" x14ac:dyDescent="0.2">
      <c r="A248" s="32"/>
      <c r="B248" s="32"/>
      <c r="C248" s="33"/>
      <c r="D248" s="33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2.75" customHeight="1" x14ac:dyDescent="0.2">
      <c r="A249" s="32"/>
      <c r="B249" s="32"/>
      <c r="C249" s="33"/>
      <c r="D249" s="33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2.75" customHeight="1" x14ac:dyDescent="0.2">
      <c r="A250" s="32"/>
      <c r="B250" s="32"/>
      <c r="C250" s="33"/>
      <c r="D250" s="33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2.75" customHeight="1" x14ac:dyDescent="0.2">
      <c r="A251" s="32"/>
      <c r="B251" s="32"/>
      <c r="C251" s="33"/>
      <c r="D251" s="33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2.75" customHeight="1" x14ac:dyDescent="0.2">
      <c r="A252" s="32"/>
      <c r="B252" s="32"/>
      <c r="C252" s="33"/>
      <c r="D252" s="33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2.75" customHeight="1" x14ac:dyDescent="0.2">
      <c r="A253" s="32"/>
      <c r="B253" s="32"/>
      <c r="C253" s="33"/>
      <c r="D253" s="33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2.75" customHeight="1" x14ac:dyDescent="0.2">
      <c r="A254" s="32"/>
      <c r="B254" s="32"/>
      <c r="C254" s="33"/>
      <c r="D254" s="33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2.75" customHeight="1" x14ac:dyDescent="0.2">
      <c r="A255" s="32"/>
      <c r="B255" s="32"/>
      <c r="C255" s="33"/>
      <c r="D255" s="33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2.75" customHeight="1" x14ac:dyDescent="0.2">
      <c r="A256" s="32"/>
      <c r="B256" s="32"/>
      <c r="C256" s="33"/>
      <c r="D256" s="33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2.75" customHeight="1" x14ac:dyDescent="0.2">
      <c r="A257" s="32"/>
      <c r="B257" s="32"/>
      <c r="C257" s="33"/>
      <c r="D257" s="33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2.75" customHeight="1" x14ac:dyDescent="0.2">
      <c r="A258" s="32"/>
      <c r="B258" s="32"/>
      <c r="C258" s="33"/>
      <c r="D258" s="33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2.75" customHeight="1" x14ac:dyDescent="0.2">
      <c r="A259" s="32"/>
      <c r="B259" s="32"/>
      <c r="C259" s="33"/>
      <c r="D259" s="33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2.75" customHeight="1" x14ac:dyDescent="0.2">
      <c r="A260" s="32"/>
      <c r="B260" s="32"/>
      <c r="C260" s="33"/>
      <c r="D260" s="33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2.75" customHeight="1" x14ac:dyDescent="0.2">
      <c r="A261" s="32"/>
      <c r="B261" s="32"/>
      <c r="C261" s="33"/>
      <c r="D261" s="33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2.75" customHeight="1" x14ac:dyDescent="0.2">
      <c r="A262" s="32"/>
      <c r="B262" s="32"/>
      <c r="C262" s="33"/>
      <c r="D262" s="33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2.75" customHeight="1" x14ac:dyDescent="0.2">
      <c r="A263" s="32"/>
      <c r="B263" s="32"/>
      <c r="C263" s="33"/>
      <c r="D263" s="33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2.75" customHeight="1" x14ac:dyDescent="0.2">
      <c r="A264" s="32"/>
      <c r="B264" s="32"/>
      <c r="C264" s="33"/>
      <c r="D264" s="33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2.75" customHeight="1" x14ac:dyDescent="0.2">
      <c r="A265" s="32"/>
      <c r="B265" s="32"/>
      <c r="C265" s="33"/>
      <c r="D265" s="33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2.75" customHeight="1" x14ac:dyDescent="0.2">
      <c r="A266" s="32"/>
      <c r="B266" s="32"/>
      <c r="C266" s="33"/>
      <c r="D266" s="33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2.75" customHeight="1" x14ac:dyDescent="0.2">
      <c r="A267" s="32"/>
      <c r="B267" s="32"/>
      <c r="C267" s="33"/>
      <c r="D267" s="33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2.75" customHeight="1" x14ac:dyDescent="0.2">
      <c r="A268" s="32"/>
      <c r="B268" s="32"/>
      <c r="C268" s="33"/>
      <c r="D268" s="33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2.75" customHeight="1" x14ac:dyDescent="0.2">
      <c r="A269" s="32"/>
      <c r="B269" s="32"/>
      <c r="C269" s="33"/>
      <c r="D269" s="33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2.75" customHeight="1" x14ac:dyDescent="0.2">
      <c r="A270" s="32"/>
      <c r="B270" s="32"/>
      <c r="C270" s="33"/>
      <c r="D270" s="33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2.75" customHeight="1" x14ac:dyDescent="0.2">
      <c r="A271" s="32"/>
      <c r="B271" s="32"/>
      <c r="C271" s="33"/>
      <c r="D271" s="33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2.75" customHeight="1" x14ac:dyDescent="0.2">
      <c r="A272" s="32"/>
      <c r="B272" s="32"/>
      <c r="C272" s="33"/>
      <c r="D272" s="33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2.75" customHeight="1" x14ac:dyDescent="0.2">
      <c r="A273" s="32"/>
      <c r="B273" s="32"/>
      <c r="C273" s="33"/>
      <c r="D273" s="33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2.75" customHeight="1" x14ac:dyDescent="0.2">
      <c r="A274" s="32"/>
      <c r="B274" s="32"/>
      <c r="C274" s="33"/>
      <c r="D274" s="33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2.75" customHeight="1" x14ac:dyDescent="0.2">
      <c r="A275" s="32"/>
      <c r="B275" s="32"/>
      <c r="C275" s="33"/>
      <c r="D275" s="33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2.75" customHeight="1" x14ac:dyDescent="0.2">
      <c r="A276" s="32"/>
      <c r="B276" s="32"/>
      <c r="C276" s="33"/>
      <c r="D276" s="33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2.75" customHeight="1" x14ac:dyDescent="0.2">
      <c r="A277" s="32"/>
      <c r="B277" s="32"/>
      <c r="C277" s="33"/>
      <c r="D277" s="33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2.75" customHeight="1" x14ac:dyDescent="0.2">
      <c r="A278" s="32"/>
      <c r="B278" s="32"/>
      <c r="C278" s="33"/>
      <c r="D278" s="33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2.75" customHeight="1" x14ac:dyDescent="0.2">
      <c r="A279" s="32"/>
      <c r="B279" s="32"/>
      <c r="C279" s="33"/>
      <c r="D279" s="33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2.75" customHeight="1" x14ac:dyDescent="0.2">
      <c r="A280" s="32"/>
      <c r="B280" s="32"/>
      <c r="C280" s="33"/>
      <c r="D280" s="33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2.75" customHeight="1" x14ac:dyDescent="0.2">
      <c r="A281" s="32"/>
      <c r="B281" s="32"/>
      <c r="C281" s="33"/>
      <c r="D281" s="33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2.75" customHeight="1" x14ac:dyDescent="0.2">
      <c r="A282" s="32"/>
      <c r="B282" s="32"/>
      <c r="C282" s="33"/>
      <c r="D282" s="33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2.75" customHeight="1" x14ac:dyDescent="0.2">
      <c r="A283" s="32"/>
      <c r="B283" s="32"/>
      <c r="C283" s="33"/>
      <c r="D283" s="33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2.75" customHeight="1" x14ac:dyDescent="0.2">
      <c r="A284" s="32"/>
      <c r="B284" s="32"/>
      <c r="C284" s="33"/>
      <c r="D284" s="33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2.75" customHeight="1" x14ac:dyDescent="0.2">
      <c r="A285" s="32"/>
      <c r="B285" s="32"/>
      <c r="C285" s="33"/>
      <c r="D285" s="33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2.75" customHeight="1" x14ac:dyDescent="0.2">
      <c r="A286" s="32"/>
      <c r="B286" s="32"/>
      <c r="C286" s="33"/>
      <c r="D286" s="33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2.75" customHeight="1" x14ac:dyDescent="0.2">
      <c r="A287" s="32"/>
      <c r="B287" s="32"/>
      <c r="C287" s="33"/>
      <c r="D287" s="33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2.75" customHeight="1" x14ac:dyDescent="0.2">
      <c r="A288" s="32"/>
      <c r="B288" s="32"/>
      <c r="C288" s="33"/>
      <c r="D288" s="33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2.75" customHeight="1" x14ac:dyDescent="0.2">
      <c r="A289" s="32"/>
      <c r="B289" s="32"/>
      <c r="C289" s="33"/>
      <c r="D289" s="33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2.75" customHeight="1" x14ac:dyDescent="0.2">
      <c r="A290" s="32"/>
      <c r="B290" s="32"/>
      <c r="C290" s="33"/>
      <c r="D290" s="33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2.75" customHeight="1" x14ac:dyDescent="0.2">
      <c r="A291" s="32"/>
      <c r="B291" s="32"/>
      <c r="C291" s="33"/>
      <c r="D291" s="33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2.75" customHeight="1" x14ac:dyDescent="0.2">
      <c r="A292" s="32"/>
      <c r="B292" s="32"/>
      <c r="C292" s="33"/>
      <c r="D292" s="33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2.75" customHeight="1" x14ac:dyDescent="0.2">
      <c r="A293" s="32"/>
      <c r="B293" s="32"/>
      <c r="C293" s="33"/>
      <c r="D293" s="33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2.75" customHeight="1" x14ac:dyDescent="0.2">
      <c r="A294" s="32"/>
      <c r="B294" s="32"/>
      <c r="C294" s="33"/>
      <c r="D294" s="33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2.75" customHeight="1" x14ac:dyDescent="0.2">
      <c r="A295" s="32"/>
      <c r="B295" s="32"/>
      <c r="C295" s="33"/>
      <c r="D295" s="33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2.75" customHeight="1" x14ac:dyDescent="0.2">
      <c r="A296" s="32"/>
      <c r="B296" s="32"/>
      <c r="C296" s="33"/>
      <c r="D296" s="33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2.75" customHeight="1" x14ac:dyDescent="0.2">
      <c r="A297" s="32"/>
      <c r="B297" s="32"/>
      <c r="C297" s="33"/>
      <c r="D297" s="33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2.75" customHeight="1" x14ac:dyDescent="0.2">
      <c r="A298" s="32"/>
      <c r="B298" s="32"/>
      <c r="C298" s="33"/>
      <c r="D298" s="33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2.75" customHeight="1" x14ac:dyDescent="0.2">
      <c r="A299" s="32"/>
      <c r="B299" s="32"/>
      <c r="C299" s="33"/>
      <c r="D299" s="33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2.75" customHeight="1" x14ac:dyDescent="0.2">
      <c r="A300" s="32"/>
      <c r="B300" s="32"/>
      <c r="C300" s="33"/>
      <c r="D300" s="33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2.75" customHeight="1" x14ac:dyDescent="0.2">
      <c r="A301" s="32"/>
      <c r="B301" s="32"/>
      <c r="C301" s="33"/>
      <c r="D301" s="33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2.75" customHeight="1" x14ac:dyDescent="0.2">
      <c r="A302" s="32"/>
      <c r="B302" s="32"/>
      <c r="C302" s="33"/>
      <c r="D302" s="33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2.75" customHeight="1" x14ac:dyDescent="0.2">
      <c r="A303" s="32"/>
      <c r="B303" s="32"/>
      <c r="C303" s="33"/>
      <c r="D303" s="33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2.75" customHeight="1" x14ac:dyDescent="0.2">
      <c r="A304" s="32"/>
      <c r="B304" s="32"/>
      <c r="C304" s="33"/>
      <c r="D304" s="33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2.75" customHeight="1" x14ac:dyDescent="0.2">
      <c r="A305" s="32"/>
      <c r="B305" s="32"/>
      <c r="C305" s="33"/>
      <c r="D305" s="33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2.75" customHeight="1" x14ac:dyDescent="0.2">
      <c r="A306" s="32"/>
      <c r="B306" s="32"/>
      <c r="C306" s="33"/>
      <c r="D306" s="33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2.75" customHeight="1" x14ac:dyDescent="0.2">
      <c r="A307" s="32"/>
      <c r="B307" s="32"/>
      <c r="C307" s="33"/>
      <c r="D307" s="33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2.75" customHeight="1" x14ac:dyDescent="0.2">
      <c r="A308" s="32"/>
      <c r="B308" s="32"/>
      <c r="C308" s="33"/>
      <c r="D308" s="33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2.75" customHeight="1" x14ac:dyDescent="0.2">
      <c r="A309" s="32"/>
      <c r="B309" s="32"/>
      <c r="C309" s="33"/>
      <c r="D309" s="33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2.75" customHeight="1" x14ac:dyDescent="0.2">
      <c r="A310" s="32"/>
      <c r="B310" s="32"/>
      <c r="C310" s="33"/>
      <c r="D310" s="33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2.75" customHeight="1" x14ac:dyDescent="0.2">
      <c r="A311" s="32"/>
      <c r="B311" s="32"/>
      <c r="C311" s="33"/>
      <c r="D311" s="33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2.75" customHeight="1" x14ac:dyDescent="0.2">
      <c r="A312" s="32"/>
      <c r="B312" s="32"/>
      <c r="C312" s="33"/>
      <c r="D312" s="33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2.75" customHeight="1" x14ac:dyDescent="0.2">
      <c r="A313" s="32"/>
      <c r="B313" s="32"/>
      <c r="C313" s="33"/>
      <c r="D313" s="33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2.75" customHeight="1" x14ac:dyDescent="0.2">
      <c r="A314" s="32"/>
      <c r="B314" s="32"/>
      <c r="C314" s="33"/>
      <c r="D314" s="33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2.75" customHeight="1" x14ac:dyDescent="0.2">
      <c r="A315" s="32"/>
      <c r="B315" s="32"/>
      <c r="C315" s="33"/>
      <c r="D315" s="33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2.75" customHeight="1" x14ac:dyDescent="0.2">
      <c r="A316" s="32"/>
      <c r="B316" s="32"/>
      <c r="C316" s="33"/>
      <c r="D316" s="33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2.75" customHeight="1" x14ac:dyDescent="0.2">
      <c r="A317" s="32"/>
      <c r="B317" s="32"/>
      <c r="C317" s="33"/>
      <c r="D317" s="33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2.75" customHeight="1" x14ac:dyDescent="0.2">
      <c r="A318" s="32"/>
      <c r="B318" s="32"/>
      <c r="C318" s="33"/>
      <c r="D318" s="33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2.75" customHeight="1" x14ac:dyDescent="0.2">
      <c r="A319" s="32"/>
      <c r="B319" s="32"/>
      <c r="C319" s="33"/>
      <c r="D319" s="33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2.75" customHeight="1" x14ac:dyDescent="0.2">
      <c r="A320" s="32"/>
      <c r="B320" s="32"/>
      <c r="C320" s="33"/>
      <c r="D320" s="33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2.75" customHeight="1" x14ac:dyDescent="0.2">
      <c r="A321" s="32"/>
      <c r="B321" s="32"/>
      <c r="C321" s="33"/>
      <c r="D321" s="33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2.75" customHeight="1" x14ac:dyDescent="0.2">
      <c r="A322" s="32"/>
      <c r="B322" s="32"/>
      <c r="C322" s="33"/>
      <c r="D322" s="33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2.75" customHeight="1" x14ac:dyDescent="0.2">
      <c r="A323" s="32"/>
      <c r="B323" s="32"/>
      <c r="C323" s="33"/>
      <c r="D323" s="33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2.75" customHeight="1" x14ac:dyDescent="0.2">
      <c r="A324" s="32"/>
      <c r="B324" s="32"/>
      <c r="C324" s="33"/>
      <c r="D324" s="33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2.75" customHeight="1" x14ac:dyDescent="0.2">
      <c r="A325" s="32"/>
      <c r="B325" s="32"/>
      <c r="C325" s="33"/>
      <c r="D325" s="33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2.75" customHeight="1" x14ac:dyDescent="0.2">
      <c r="A326" s="32"/>
      <c r="B326" s="32"/>
      <c r="C326" s="33"/>
      <c r="D326" s="33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2.75" customHeight="1" x14ac:dyDescent="0.2">
      <c r="A327" s="32"/>
      <c r="B327" s="32"/>
      <c r="C327" s="33"/>
      <c r="D327" s="33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2.75" customHeight="1" x14ac:dyDescent="0.2">
      <c r="A328" s="32"/>
      <c r="B328" s="32"/>
      <c r="C328" s="33"/>
      <c r="D328" s="33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2.75" customHeight="1" x14ac:dyDescent="0.2">
      <c r="A329" s="32"/>
      <c r="B329" s="32"/>
      <c r="C329" s="33"/>
      <c r="D329" s="33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2.75" customHeight="1" x14ac:dyDescent="0.2">
      <c r="A330" s="32"/>
      <c r="B330" s="32"/>
      <c r="C330" s="33"/>
      <c r="D330" s="33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2.75" customHeight="1" x14ac:dyDescent="0.2">
      <c r="A331" s="32"/>
      <c r="B331" s="32"/>
      <c r="C331" s="33"/>
      <c r="D331" s="33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2.75" customHeight="1" x14ac:dyDescent="0.2">
      <c r="A332" s="32"/>
      <c r="B332" s="32"/>
      <c r="C332" s="33"/>
      <c r="D332" s="33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2.75" customHeight="1" x14ac:dyDescent="0.2">
      <c r="A333" s="32"/>
      <c r="B333" s="32"/>
      <c r="C333" s="33"/>
      <c r="D333" s="33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2.75" customHeight="1" x14ac:dyDescent="0.2">
      <c r="A334" s="32"/>
      <c r="B334" s="32"/>
      <c r="C334" s="33"/>
      <c r="D334" s="33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2.75" customHeight="1" x14ac:dyDescent="0.2">
      <c r="A335" s="32"/>
      <c r="B335" s="32"/>
      <c r="C335" s="33"/>
      <c r="D335" s="33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2.75" customHeight="1" x14ac:dyDescent="0.2">
      <c r="A336" s="32"/>
      <c r="B336" s="32"/>
      <c r="C336" s="33"/>
      <c r="D336" s="33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2.75" customHeight="1" x14ac:dyDescent="0.2">
      <c r="A337" s="32"/>
      <c r="B337" s="32"/>
      <c r="C337" s="33"/>
      <c r="D337" s="33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2.75" customHeight="1" x14ac:dyDescent="0.2">
      <c r="A338" s="32"/>
      <c r="B338" s="32"/>
      <c r="C338" s="33"/>
      <c r="D338" s="33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2.75" customHeight="1" x14ac:dyDescent="0.2">
      <c r="A339" s="32"/>
      <c r="B339" s="32"/>
      <c r="C339" s="33"/>
      <c r="D339" s="33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2.75" customHeight="1" x14ac:dyDescent="0.2">
      <c r="A340" s="32"/>
      <c r="B340" s="32"/>
      <c r="C340" s="33"/>
      <c r="D340" s="33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2.75" customHeight="1" x14ac:dyDescent="0.2">
      <c r="A341" s="32"/>
      <c r="B341" s="32"/>
      <c r="C341" s="33"/>
      <c r="D341" s="33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2.75" customHeight="1" x14ac:dyDescent="0.2">
      <c r="A342" s="32"/>
      <c r="B342" s="32"/>
      <c r="C342" s="33"/>
      <c r="D342" s="33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2.75" customHeight="1" x14ac:dyDescent="0.2">
      <c r="A343" s="32"/>
      <c r="B343" s="32"/>
      <c r="C343" s="33"/>
      <c r="D343" s="33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2.75" customHeight="1" x14ac:dyDescent="0.2">
      <c r="A344" s="32"/>
      <c r="B344" s="32"/>
      <c r="C344" s="33"/>
      <c r="D344" s="33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2.75" customHeight="1" x14ac:dyDescent="0.2">
      <c r="A345" s="32"/>
      <c r="B345" s="32"/>
      <c r="C345" s="33"/>
      <c r="D345" s="33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2.75" customHeight="1" x14ac:dyDescent="0.2">
      <c r="A346" s="32"/>
      <c r="B346" s="32"/>
      <c r="C346" s="33"/>
      <c r="D346" s="33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2.75" customHeight="1" x14ac:dyDescent="0.2">
      <c r="A347" s="32"/>
      <c r="B347" s="32"/>
      <c r="C347" s="33"/>
      <c r="D347" s="33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2.75" customHeight="1" x14ac:dyDescent="0.2">
      <c r="A348" s="32"/>
      <c r="B348" s="32"/>
      <c r="C348" s="33"/>
      <c r="D348" s="33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2.75" customHeight="1" x14ac:dyDescent="0.2">
      <c r="A349" s="32"/>
      <c r="B349" s="32"/>
      <c r="C349" s="33"/>
      <c r="D349" s="33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2.75" customHeight="1" x14ac:dyDescent="0.2">
      <c r="A350" s="32"/>
      <c r="B350" s="32"/>
      <c r="C350" s="33"/>
      <c r="D350" s="33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2.75" customHeight="1" x14ac:dyDescent="0.2">
      <c r="A351" s="32"/>
      <c r="B351" s="32"/>
      <c r="C351" s="33"/>
      <c r="D351" s="33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2.75" customHeight="1" x14ac:dyDescent="0.2">
      <c r="A352" s="32"/>
      <c r="B352" s="32"/>
      <c r="C352" s="33"/>
      <c r="D352" s="33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2.75" customHeight="1" x14ac:dyDescent="0.2">
      <c r="A353" s="32"/>
      <c r="B353" s="32"/>
      <c r="C353" s="33"/>
      <c r="D353" s="33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2.75" customHeight="1" x14ac:dyDescent="0.2">
      <c r="A354" s="32"/>
      <c r="B354" s="32"/>
      <c r="C354" s="33"/>
      <c r="D354" s="33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2.75" customHeight="1" x14ac:dyDescent="0.2">
      <c r="A355" s="32"/>
      <c r="B355" s="32"/>
      <c r="C355" s="33"/>
      <c r="D355" s="33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2.75" customHeight="1" x14ac:dyDescent="0.2">
      <c r="A356" s="32"/>
      <c r="B356" s="32"/>
      <c r="C356" s="33"/>
      <c r="D356" s="33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2.75" customHeight="1" x14ac:dyDescent="0.2">
      <c r="A357" s="32"/>
      <c r="B357" s="32"/>
      <c r="C357" s="33"/>
      <c r="D357" s="33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2.75" customHeight="1" x14ac:dyDescent="0.2">
      <c r="A358" s="32"/>
      <c r="B358" s="32"/>
      <c r="C358" s="33"/>
      <c r="D358" s="33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2.75" customHeight="1" x14ac:dyDescent="0.2">
      <c r="A359" s="32"/>
      <c r="B359" s="32"/>
      <c r="C359" s="33"/>
      <c r="D359" s="33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2.75" customHeight="1" x14ac:dyDescent="0.2">
      <c r="A360" s="32"/>
      <c r="B360" s="32"/>
      <c r="C360" s="33"/>
      <c r="D360" s="33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2.75" customHeight="1" x14ac:dyDescent="0.2">
      <c r="A361" s="32"/>
      <c r="B361" s="32"/>
      <c r="C361" s="33"/>
      <c r="D361" s="33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2.75" customHeight="1" x14ac:dyDescent="0.2">
      <c r="A362" s="32"/>
      <c r="B362" s="32"/>
      <c r="C362" s="33"/>
      <c r="D362" s="33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2.75" customHeight="1" x14ac:dyDescent="0.2">
      <c r="A363" s="32"/>
      <c r="B363" s="32"/>
      <c r="C363" s="33"/>
      <c r="D363" s="33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2.75" customHeight="1" x14ac:dyDescent="0.2">
      <c r="A364" s="32"/>
      <c r="B364" s="32"/>
      <c r="C364" s="33"/>
      <c r="D364" s="33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2.75" customHeight="1" x14ac:dyDescent="0.2">
      <c r="A365" s="32"/>
      <c r="B365" s="32"/>
      <c r="C365" s="33"/>
      <c r="D365" s="33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2.75" customHeight="1" x14ac:dyDescent="0.2">
      <c r="A366" s="32"/>
      <c r="B366" s="32"/>
      <c r="C366" s="33"/>
      <c r="D366" s="33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2.75" customHeight="1" x14ac:dyDescent="0.2">
      <c r="A367" s="32"/>
      <c r="B367" s="32"/>
      <c r="C367" s="33"/>
      <c r="D367" s="33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2.75" customHeight="1" x14ac:dyDescent="0.2">
      <c r="A368" s="32"/>
      <c r="B368" s="32"/>
      <c r="C368" s="33"/>
      <c r="D368" s="33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2.75" customHeight="1" x14ac:dyDescent="0.2">
      <c r="A369" s="32"/>
      <c r="B369" s="32"/>
      <c r="C369" s="33"/>
      <c r="D369" s="33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2.75" customHeight="1" x14ac:dyDescent="0.2">
      <c r="A370" s="32"/>
      <c r="B370" s="32"/>
      <c r="C370" s="33"/>
      <c r="D370" s="33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2.75" customHeight="1" x14ac:dyDescent="0.2">
      <c r="A371" s="32"/>
      <c r="B371" s="32"/>
      <c r="C371" s="33"/>
      <c r="D371" s="33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2.75" customHeight="1" x14ac:dyDescent="0.2">
      <c r="A372" s="32"/>
      <c r="B372" s="32"/>
      <c r="C372" s="33"/>
      <c r="D372" s="33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2.75" customHeight="1" x14ac:dyDescent="0.2">
      <c r="A373" s="32"/>
      <c r="B373" s="32"/>
      <c r="C373" s="33"/>
      <c r="D373" s="33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2.75" customHeight="1" x14ac:dyDescent="0.2">
      <c r="A374" s="32"/>
      <c r="B374" s="32"/>
      <c r="C374" s="33"/>
      <c r="D374" s="33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2.75" customHeight="1" x14ac:dyDescent="0.2">
      <c r="A375" s="32"/>
      <c r="B375" s="32"/>
      <c r="C375" s="33"/>
      <c r="D375" s="33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2.75" customHeight="1" x14ac:dyDescent="0.2">
      <c r="A376" s="32"/>
      <c r="B376" s="32"/>
      <c r="C376" s="33"/>
      <c r="D376" s="33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2.75" customHeight="1" x14ac:dyDescent="0.2">
      <c r="A377" s="32"/>
      <c r="B377" s="32"/>
      <c r="C377" s="33"/>
      <c r="D377" s="33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2.75" customHeight="1" x14ac:dyDescent="0.2">
      <c r="A378" s="32"/>
      <c r="B378" s="32"/>
      <c r="C378" s="33"/>
      <c r="D378" s="33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2.75" customHeight="1" x14ac:dyDescent="0.2">
      <c r="A379" s="32"/>
      <c r="B379" s="32"/>
      <c r="C379" s="33"/>
      <c r="D379" s="33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2.75" customHeight="1" x14ac:dyDescent="0.2">
      <c r="A380" s="32"/>
      <c r="B380" s="32"/>
      <c r="C380" s="33"/>
      <c r="D380" s="33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2.75" customHeight="1" x14ac:dyDescent="0.2">
      <c r="A381" s="32"/>
      <c r="B381" s="32"/>
      <c r="C381" s="33"/>
      <c r="D381" s="33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2.75" customHeight="1" x14ac:dyDescent="0.2">
      <c r="A382" s="32"/>
      <c r="B382" s="32"/>
      <c r="C382" s="33"/>
      <c r="D382" s="33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2.75" customHeight="1" x14ac:dyDescent="0.2">
      <c r="A383" s="32"/>
      <c r="B383" s="32"/>
      <c r="C383" s="33"/>
      <c r="D383" s="33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2.75" customHeight="1" x14ac:dyDescent="0.2">
      <c r="A384" s="32"/>
      <c r="B384" s="32"/>
      <c r="C384" s="33"/>
      <c r="D384" s="33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2.75" customHeight="1" x14ac:dyDescent="0.2">
      <c r="A385" s="32"/>
      <c r="B385" s="32"/>
      <c r="C385" s="33"/>
      <c r="D385" s="33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2.75" customHeight="1" x14ac:dyDescent="0.2">
      <c r="A386" s="32"/>
      <c r="B386" s="32"/>
      <c r="C386" s="33"/>
      <c r="D386" s="33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2.75" customHeight="1" x14ac:dyDescent="0.2">
      <c r="A387" s="32"/>
      <c r="B387" s="32"/>
      <c r="C387" s="33"/>
      <c r="D387" s="33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2.75" customHeight="1" x14ac:dyDescent="0.2">
      <c r="A388" s="32"/>
      <c r="B388" s="32"/>
      <c r="C388" s="33"/>
      <c r="D388" s="33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2.75" customHeight="1" x14ac:dyDescent="0.2">
      <c r="A389" s="32"/>
      <c r="B389" s="32"/>
      <c r="C389" s="33"/>
      <c r="D389" s="33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2.75" customHeight="1" x14ac:dyDescent="0.2">
      <c r="A390" s="32"/>
      <c r="B390" s="32"/>
      <c r="C390" s="33"/>
      <c r="D390" s="33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2.75" customHeight="1" x14ac:dyDescent="0.2">
      <c r="A391" s="32"/>
      <c r="B391" s="32"/>
      <c r="C391" s="33"/>
      <c r="D391" s="33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2.75" customHeight="1" x14ac:dyDescent="0.2">
      <c r="A392" s="32"/>
      <c r="B392" s="32"/>
      <c r="C392" s="33"/>
      <c r="D392" s="33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2.75" customHeight="1" x14ac:dyDescent="0.2">
      <c r="A393" s="32"/>
      <c r="B393" s="32"/>
      <c r="C393" s="33"/>
      <c r="D393" s="33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2.75" customHeight="1" x14ac:dyDescent="0.2">
      <c r="A394" s="32"/>
      <c r="B394" s="32"/>
      <c r="C394" s="33"/>
      <c r="D394" s="33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2.75" customHeight="1" x14ac:dyDescent="0.2">
      <c r="A395" s="32"/>
      <c r="B395" s="32"/>
      <c r="C395" s="33"/>
      <c r="D395" s="33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2.75" customHeight="1" x14ac:dyDescent="0.2">
      <c r="A396" s="32"/>
      <c r="B396" s="32"/>
      <c r="C396" s="33"/>
      <c r="D396" s="33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2.75" customHeight="1" x14ac:dyDescent="0.2">
      <c r="A397" s="32"/>
      <c r="B397" s="32"/>
      <c r="C397" s="33"/>
      <c r="D397" s="33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2.75" customHeight="1" x14ac:dyDescent="0.2">
      <c r="A398" s="32"/>
      <c r="B398" s="32"/>
      <c r="C398" s="33"/>
      <c r="D398" s="33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2.75" customHeight="1" x14ac:dyDescent="0.2">
      <c r="A399" s="32"/>
      <c r="B399" s="32"/>
      <c r="C399" s="33"/>
      <c r="D399" s="33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2.75" customHeight="1" x14ac:dyDescent="0.2">
      <c r="A400" s="32"/>
      <c r="B400" s="32"/>
      <c r="C400" s="33"/>
      <c r="D400" s="33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2.75" customHeight="1" x14ac:dyDescent="0.2">
      <c r="A401" s="32"/>
      <c r="B401" s="32"/>
      <c r="C401" s="33"/>
      <c r="D401" s="33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2.75" customHeight="1" x14ac:dyDescent="0.2">
      <c r="A402" s="32"/>
      <c r="B402" s="32"/>
      <c r="C402" s="33"/>
      <c r="D402" s="33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2.75" customHeight="1" x14ac:dyDescent="0.2">
      <c r="A403" s="32"/>
      <c r="B403" s="32"/>
      <c r="C403" s="33"/>
      <c r="D403" s="33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2.75" customHeight="1" x14ac:dyDescent="0.2">
      <c r="A404" s="32"/>
      <c r="B404" s="32"/>
      <c r="C404" s="33"/>
      <c r="D404" s="33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2.75" customHeight="1" x14ac:dyDescent="0.2">
      <c r="A405" s="32"/>
      <c r="B405" s="32"/>
      <c r="C405" s="33"/>
      <c r="D405" s="33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2.75" customHeight="1" x14ac:dyDescent="0.2">
      <c r="A406" s="32"/>
      <c r="B406" s="32"/>
      <c r="C406" s="33"/>
      <c r="D406" s="33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2.75" customHeight="1" x14ac:dyDescent="0.2">
      <c r="A407" s="32"/>
      <c r="B407" s="32"/>
      <c r="C407" s="33"/>
      <c r="D407" s="33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2.75" customHeight="1" x14ac:dyDescent="0.2">
      <c r="A408" s="32"/>
      <c r="B408" s="32"/>
      <c r="C408" s="33"/>
      <c r="D408" s="33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2.75" customHeight="1" x14ac:dyDescent="0.2">
      <c r="A409" s="32"/>
      <c r="B409" s="32"/>
      <c r="C409" s="33"/>
      <c r="D409" s="33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2.75" customHeight="1" x14ac:dyDescent="0.2">
      <c r="A410" s="32"/>
      <c r="B410" s="32"/>
      <c r="C410" s="33"/>
      <c r="D410" s="33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2.75" customHeight="1" x14ac:dyDescent="0.2">
      <c r="A411" s="32"/>
      <c r="B411" s="32"/>
      <c r="C411" s="33"/>
      <c r="D411" s="33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2.75" customHeight="1" x14ac:dyDescent="0.2">
      <c r="A412" s="32"/>
      <c r="B412" s="32"/>
      <c r="C412" s="33"/>
      <c r="D412" s="33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2.75" customHeight="1" x14ac:dyDescent="0.2">
      <c r="A413" s="32"/>
      <c r="B413" s="32"/>
      <c r="C413" s="33"/>
      <c r="D413" s="33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2.75" customHeight="1" x14ac:dyDescent="0.2">
      <c r="A414" s="32"/>
      <c r="B414" s="32"/>
      <c r="C414" s="33"/>
      <c r="D414" s="33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2.75" customHeight="1" x14ac:dyDescent="0.2">
      <c r="A415" s="32"/>
      <c r="B415" s="32"/>
      <c r="C415" s="33"/>
      <c r="D415" s="33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2.75" customHeight="1" x14ac:dyDescent="0.2">
      <c r="A416" s="32"/>
      <c r="B416" s="32"/>
      <c r="C416" s="33"/>
      <c r="D416" s="33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2.75" customHeight="1" x14ac:dyDescent="0.2">
      <c r="A417" s="32"/>
      <c r="B417" s="32"/>
      <c r="C417" s="33"/>
      <c r="D417" s="33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2.75" customHeight="1" x14ac:dyDescent="0.2">
      <c r="A418" s="32"/>
      <c r="B418" s="32"/>
      <c r="C418" s="33"/>
      <c r="D418" s="33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2.75" customHeight="1" x14ac:dyDescent="0.2">
      <c r="A419" s="32"/>
      <c r="B419" s="32"/>
      <c r="C419" s="33"/>
      <c r="D419" s="33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2.75" customHeight="1" x14ac:dyDescent="0.2">
      <c r="A420" s="32"/>
      <c r="B420" s="32"/>
      <c r="C420" s="33"/>
      <c r="D420" s="33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2.75" customHeight="1" x14ac:dyDescent="0.2">
      <c r="A421" s="32"/>
      <c r="B421" s="32"/>
      <c r="C421" s="33"/>
      <c r="D421" s="33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2.75" customHeight="1" x14ac:dyDescent="0.2">
      <c r="A422" s="32"/>
      <c r="B422" s="32"/>
      <c r="C422" s="33"/>
      <c r="D422" s="33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2.75" customHeight="1" x14ac:dyDescent="0.2">
      <c r="A423" s="32"/>
      <c r="B423" s="32"/>
      <c r="C423" s="33"/>
      <c r="D423" s="33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2.75" customHeight="1" x14ac:dyDescent="0.2">
      <c r="A424" s="32"/>
      <c r="B424" s="32"/>
      <c r="C424" s="33"/>
      <c r="D424" s="33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2.75" customHeight="1" x14ac:dyDescent="0.2">
      <c r="A425" s="32"/>
      <c r="B425" s="32"/>
      <c r="C425" s="33"/>
      <c r="D425" s="33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2.75" customHeight="1" x14ac:dyDescent="0.2">
      <c r="A426" s="32"/>
      <c r="B426" s="32"/>
      <c r="C426" s="33"/>
      <c r="D426" s="33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2.75" customHeight="1" x14ac:dyDescent="0.2">
      <c r="A427" s="32"/>
      <c r="B427" s="32"/>
      <c r="C427" s="33"/>
      <c r="D427" s="33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2.75" customHeight="1" x14ac:dyDescent="0.2">
      <c r="A428" s="32"/>
      <c r="B428" s="32"/>
      <c r="C428" s="33"/>
      <c r="D428" s="33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2.75" customHeight="1" x14ac:dyDescent="0.2">
      <c r="A429" s="32"/>
      <c r="B429" s="32"/>
      <c r="C429" s="33"/>
      <c r="D429" s="33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2.75" customHeight="1" x14ac:dyDescent="0.2">
      <c r="A430" s="32"/>
      <c r="B430" s="32"/>
      <c r="C430" s="33"/>
      <c r="D430" s="33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2.75" customHeight="1" x14ac:dyDescent="0.2">
      <c r="A431" s="32"/>
      <c r="B431" s="32"/>
      <c r="C431" s="33"/>
      <c r="D431" s="33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2.75" customHeight="1" x14ac:dyDescent="0.2">
      <c r="A432" s="32"/>
      <c r="B432" s="32"/>
      <c r="C432" s="33"/>
      <c r="D432" s="33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2.75" customHeight="1" x14ac:dyDescent="0.2">
      <c r="A433" s="32"/>
      <c r="B433" s="32"/>
      <c r="C433" s="33"/>
      <c r="D433" s="33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2.75" customHeight="1" x14ac:dyDescent="0.2">
      <c r="A434" s="32"/>
      <c r="B434" s="32"/>
      <c r="C434" s="33"/>
      <c r="D434" s="33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2.75" customHeight="1" x14ac:dyDescent="0.2">
      <c r="A435" s="32"/>
      <c r="B435" s="32"/>
      <c r="C435" s="33"/>
      <c r="D435" s="33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2.75" customHeight="1" x14ac:dyDescent="0.2">
      <c r="A436" s="32"/>
      <c r="B436" s="32"/>
      <c r="C436" s="33"/>
      <c r="D436" s="33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2.75" customHeight="1" x14ac:dyDescent="0.2">
      <c r="A437" s="32"/>
      <c r="B437" s="32"/>
      <c r="C437" s="33"/>
      <c r="D437" s="33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2.75" customHeight="1" x14ac:dyDescent="0.2">
      <c r="A438" s="32"/>
      <c r="B438" s="32"/>
      <c r="C438" s="33"/>
      <c r="D438" s="33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2.75" customHeight="1" x14ac:dyDescent="0.2">
      <c r="A439" s="32"/>
      <c r="B439" s="32"/>
      <c r="C439" s="33"/>
      <c r="D439" s="33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2.75" customHeight="1" x14ac:dyDescent="0.2">
      <c r="A440" s="32"/>
      <c r="B440" s="32"/>
      <c r="C440" s="33"/>
      <c r="D440" s="33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2.75" customHeight="1" x14ac:dyDescent="0.2">
      <c r="A441" s="32"/>
      <c r="B441" s="32"/>
      <c r="C441" s="33"/>
      <c r="D441" s="33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2.75" customHeight="1" x14ac:dyDescent="0.2">
      <c r="A442" s="32"/>
      <c r="B442" s="32"/>
      <c r="C442" s="33"/>
      <c r="D442" s="33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2.75" customHeight="1" x14ac:dyDescent="0.2">
      <c r="A443" s="32"/>
      <c r="B443" s="32"/>
      <c r="C443" s="33"/>
      <c r="D443" s="33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2.75" customHeight="1" x14ac:dyDescent="0.2">
      <c r="A444" s="32"/>
      <c r="B444" s="32"/>
      <c r="C444" s="33"/>
      <c r="D444" s="33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2.75" customHeight="1" x14ac:dyDescent="0.2">
      <c r="A445" s="32"/>
      <c r="B445" s="32"/>
      <c r="C445" s="33"/>
      <c r="D445" s="33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2.75" customHeight="1" x14ac:dyDescent="0.2">
      <c r="A446" s="32"/>
      <c r="B446" s="32"/>
      <c r="C446" s="33"/>
      <c r="D446" s="33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2.75" customHeight="1" x14ac:dyDescent="0.2">
      <c r="A447" s="32"/>
      <c r="B447" s="32"/>
      <c r="C447" s="33"/>
      <c r="D447" s="33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2.75" customHeight="1" x14ac:dyDescent="0.2">
      <c r="A448" s="32"/>
      <c r="B448" s="32"/>
      <c r="C448" s="33"/>
      <c r="D448" s="33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2.75" customHeight="1" x14ac:dyDescent="0.2">
      <c r="A449" s="32"/>
      <c r="B449" s="32"/>
      <c r="C449" s="33"/>
      <c r="D449" s="33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2.75" customHeight="1" x14ac:dyDescent="0.2">
      <c r="A450" s="32"/>
      <c r="B450" s="32"/>
      <c r="C450" s="33"/>
      <c r="D450" s="33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2.75" customHeight="1" x14ac:dyDescent="0.2">
      <c r="A451" s="32"/>
      <c r="B451" s="32"/>
      <c r="C451" s="33"/>
      <c r="D451" s="33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2.75" customHeight="1" x14ac:dyDescent="0.2">
      <c r="A452" s="32"/>
      <c r="B452" s="32"/>
      <c r="C452" s="33"/>
      <c r="D452" s="33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2.75" customHeight="1" x14ac:dyDescent="0.2">
      <c r="A453" s="32"/>
      <c r="B453" s="32"/>
      <c r="C453" s="33"/>
      <c r="D453" s="33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2.75" customHeight="1" x14ac:dyDescent="0.2">
      <c r="A454" s="32"/>
      <c r="B454" s="32"/>
      <c r="C454" s="33"/>
      <c r="D454" s="33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2.75" customHeight="1" x14ac:dyDescent="0.2">
      <c r="A455" s="32"/>
      <c r="B455" s="32"/>
      <c r="C455" s="33"/>
      <c r="D455" s="33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2.75" customHeight="1" x14ac:dyDescent="0.2">
      <c r="A456" s="32"/>
      <c r="B456" s="32"/>
      <c r="C456" s="33"/>
      <c r="D456" s="33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2.75" customHeight="1" x14ac:dyDescent="0.2">
      <c r="A457" s="32"/>
      <c r="B457" s="32"/>
      <c r="C457" s="33"/>
      <c r="D457" s="33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2.75" customHeight="1" x14ac:dyDescent="0.2">
      <c r="A458" s="32"/>
      <c r="B458" s="32"/>
      <c r="C458" s="33"/>
      <c r="D458" s="33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2.75" customHeight="1" x14ac:dyDescent="0.2">
      <c r="A459" s="32"/>
      <c r="B459" s="32"/>
      <c r="C459" s="33"/>
      <c r="D459" s="33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2.75" customHeight="1" x14ac:dyDescent="0.2">
      <c r="A460" s="32"/>
      <c r="B460" s="32"/>
      <c r="C460" s="33"/>
      <c r="D460" s="33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2.75" customHeight="1" x14ac:dyDescent="0.2">
      <c r="A461" s="32"/>
      <c r="B461" s="32"/>
      <c r="C461" s="33"/>
      <c r="D461" s="33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2.75" customHeight="1" x14ac:dyDescent="0.2">
      <c r="A462" s="32"/>
      <c r="B462" s="32"/>
      <c r="C462" s="33"/>
      <c r="D462" s="33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2.75" customHeight="1" x14ac:dyDescent="0.2">
      <c r="A463" s="32"/>
      <c r="B463" s="32"/>
      <c r="C463" s="33"/>
      <c r="D463" s="33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2.75" customHeight="1" x14ac:dyDescent="0.2">
      <c r="A464" s="32"/>
      <c r="B464" s="32"/>
      <c r="C464" s="33"/>
      <c r="D464" s="33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2.75" customHeight="1" x14ac:dyDescent="0.2">
      <c r="A465" s="32"/>
      <c r="B465" s="32"/>
      <c r="C465" s="33"/>
      <c r="D465" s="33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2.75" customHeight="1" x14ac:dyDescent="0.2">
      <c r="A466" s="32"/>
      <c r="B466" s="32"/>
      <c r="C466" s="33"/>
      <c r="D466" s="33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2.75" customHeight="1" x14ac:dyDescent="0.2">
      <c r="A467" s="32"/>
      <c r="B467" s="32"/>
      <c r="C467" s="33"/>
      <c r="D467" s="33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2.75" customHeight="1" x14ac:dyDescent="0.2">
      <c r="A468" s="32"/>
      <c r="B468" s="32"/>
      <c r="C468" s="33"/>
      <c r="D468" s="33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2.75" customHeight="1" x14ac:dyDescent="0.2">
      <c r="A469" s="32"/>
      <c r="B469" s="32"/>
      <c r="C469" s="33"/>
      <c r="D469" s="33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2.75" customHeight="1" x14ac:dyDescent="0.2">
      <c r="A470" s="32"/>
      <c r="B470" s="32"/>
      <c r="C470" s="33"/>
      <c r="D470" s="33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2.75" customHeight="1" x14ac:dyDescent="0.2">
      <c r="A471" s="32"/>
      <c r="B471" s="32"/>
      <c r="C471" s="33"/>
      <c r="D471" s="33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2.75" customHeight="1" x14ac:dyDescent="0.2">
      <c r="A472" s="32"/>
      <c r="B472" s="32"/>
      <c r="C472" s="33"/>
      <c r="D472" s="33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2.75" customHeight="1" x14ac:dyDescent="0.2">
      <c r="A473" s="32"/>
      <c r="B473" s="32"/>
      <c r="C473" s="33"/>
      <c r="D473" s="33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2.75" customHeight="1" x14ac:dyDescent="0.2">
      <c r="A474" s="32"/>
      <c r="B474" s="32"/>
      <c r="C474" s="33"/>
      <c r="D474" s="33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2.75" customHeight="1" x14ac:dyDescent="0.2">
      <c r="A475" s="32"/>
      <c r="B475" s="32"/>
      <c r="C475" s="33"/>
      <c r="D475" s="33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2.75" customHeight="1" x14ac:dyDescent="0.2">
      <c r="A476" s="32"/>
      <c r="B476" s="32"/>
      <c r="C476" s="33"/>
      <c r="D476" s="33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2.75" customHeight="1" x14ac:dyDescent="0.2">
      <c r="A477" s="32"/>
      <c r="B477" s="32"/>
      <c r="C477" s="33"/>
      <c r="D477" s="33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2.75" customHeight="1" x14ac:dyDescent="0.2">
      <c r="A478" s="32"/>
      <c r="B478" s="32"/>
      <c r="C478" s="33"/>
      <c r="D478" s="33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2.75" customHeight="1" x14ac:dyDescent="0.2">
      <c r="A479" s="32"/>
      <c r="B479" s="32"/>
      <c r="C479" s="33"/>
      <c r="D479" s="33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2.75" customHeight="1" x14ac:dyDescent="0.2">
      <c r="A480" s="32"/>
      <c r="B480" s="32"/>
      <c r="C480" s="33"/>
      <c r="D480" s="33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2.75" customHeight="1" x14ac:dyDescent="0.2">
      <c r="A481" s="32"/>
      <c r="B481" s="32"/>
      <c r="C481" s="33"/>
      <c r="D481" s="33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2.75" customHeight="1" x14ac:dyDescent="0.2">
      <c r="A482" s="32"/>
      <c r="B482" s="32"/>
      <c r="C482" s="33"/>
      <c r="D482" s="33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2.75" customHeight="1" x14ac:dyDescent="0.2">
      <c r="A483" s="32"/>
      <c r="B483" s="32"/>
      <c r="C483" s="33"/>
      <c r="D483" s="33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2.75" customHeight="1" x14ac:dyDescent="0.2">
      <c r="A484" s="32"/>
      <c r="B484" s="32"/>
      <c r="C484" s="33"/>
      <c r="D484" s="33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2.75" customHeight="1" x14ac:dyDescent="0.2">
      <c r="A485" s="32"/>
      <c r="B485" s="32"/>
      <c r="C485" s="33"/>
      <c r="D485" s="33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2.75" customHeight="1" x14ac:dyDescent="0.2">
      <c r="A486" s="32"/>
      <c r="B486" s="32"/>
      <c r="C486" s="33"/>
      <c r="D486" s="33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2.75" customHeight="1" x14ac:dyDescent="0.2">
      <c r="A487" s="32"/>
      <c r="B487" s="32"/>
      <c r="C487" s="33"/>
      <c r="D487" s="33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2.75" customHeight="1" x14ac:dyDescent="0.2">
      <c r="A488" s="32"/>
      <c r="B488" s="32"/>
      <c r="C488" s="33"/>
      <c r="D488" s="33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2.75" customHeight="1" x14ac:dyDescent="0.2">
      <c r="A489" s="32"/>
      <c r="B489" s="32"/>
      <c r="C489" s="33"/>
      <c r="D489" s="33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2.75" customHeight="1" x14ac:dyDescent="0.2">
      <c r="A490" s="32"/>
      <c r="B490" s="32"/>
      <c r="C490" s="33"/>
      <c r="D490" s="33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2.75" customHeight="1" x14ac:dyDescent="0.2">
      <c r="A491" s="32"/>
      <c r="B491" s="32"/>
      <c r="C491" s="33"/>
      <c r="D491" s="33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2.75" customHeight="1" x14ac:dyDescent="0.2">
      <c r="A492" s="32"/>
      <c r="B492" s="32"/>
      <c r="C492" s="33"/>
      <c r="D492" s="33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2.75" customHeight="1" x14ac:dyDescent="0.2">
      <c r="A493" s="32"/>
      <c r="B493" s="32"/>
      <c r="C493" s="33"/>
      <c r="D493" s="33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2.75" customHeight="1" x14ac:dyDescent="0.2">
      <c r="A494" s="32"/>
      <c r="B494" s="32"/>
      <c r="C494" s="33"/>
      <c r="D494" s="33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2.75" customHeight="1" x14ac:dyDescent="0.2">
      <c r="A495" s="32"/>
      <c r="B495" s="32"/>
      <c r="C495" s="33"/>
      <c r="D495" s="33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2.75" customHeight="1" x14ac:dyDescent="0.2">
      <c r="A496" s="32"/>
      <c r="B496" s="32"/>
      <c r="C496" s="33"/>
      <c r="D496" s="33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3:4" ht="12.75" customHeight="1" x14ac:dyDescent="0.2">
      <c r="C497" s="10"/>
      <c r="D497" s="10"/>
    </row>
    <row r="498" spans="3:4" ht="12.75" customHeight="1" x14ac:dyDescent="0.2">
      <c r="C498" s="10"/>
      <c r="D498" s="10"/>
    </row>
    <row r="499" spans="3:4" ht="12.75" customHeight="1" x14ac:dyDescent="0.2">
      <c r="C499" s="10"/>
      <c r="D499" s="10"/>
    </row>
    <row r="500" spans="3:4" ht="12.75" customHeight="1" x14ac:dyDescent="0.2">
      <c r="C500" s="10"/>
      <c r="D500" s="10"/>
    </row>
    <row r="501" spans="3:4" ht="12.75" customHeight="1" x14ac:dyDescent="0.2">
      <c r="C501" s="10"/>
      <c r="D501" s="10"/>
    </row>
    <row r="502" spans="3:4" ht="12.75" customHeight="1" x14ac:dyDescent="0.2">
      <c r="C502" s="10"/>
      <c r="D502" s="10"/>
    </row>
    <row r="503" spans="3:4" ht="12.75" customHeight="1" x14ac:dyDescent="0.2">
      <c r="C503" s="10"/>
      <c r="D503" s="10"/>
    </row>
    <row r="504" spans="3:4" ht="12.75" customHeight="1" x14ac:dyDescent="0.2">
      <c r="C504" s="10"/>
      <c r="D504" s="10"/>
    </row>
    <row r="505" spans="3:4" ht="12.75" customHeight="1" x14ac:dyDescent="0.2">
      <c r="C505" s="10"/>
      <c r="D505" s="10"/>
    </row>
    <row r="506" spans="3:4" ht="12.75" customHeight="1" x14ac:dyDescent="0.2">
      <c r="C506" s="10"/>
      <c r="D506" s="10"/>
    </row>
    <row r="507" spans="3:4" ht="12.75" customHeight="1" x14ac:dyDescent="0.2">
      <c r="C507" s="10"/>
      <c r="D507" s="10"/>
    </row>
    <row r="508" spans="3:4" ht="12.75" customHeight="1" x14ac:dyDescent="0.2">
      <c r="C508" s="10"/>
      <c r="D508" s="10"/>
    </row>
    <row r="509" spans="3:4" ht="12.75" customHeight="1" x14ac:dyDescent="0.2">
      <c r="C509" s="10"/>
      <c r="D509" s="10"/>
    </row>
    <row r="510" spans="3:4" ht="12.75" customHeight="1" x14ac:dyDescent="0.2">
      <c r="C510" s="10"/>
      <c r="D510" s="10"/>
    </row>
    <row r="511" spans="3:4" ht="12.75" customHeight="1" x14ac:dyDescent="0.2">
      <c r="C511" s="10"/>
      <c r="D511" s="10"/>
    </row>
    <row r="512" spans="3:4" ht="12.75" customHeight="1" x14ac:dyDescent="0.2">
      <c r="C512" s="10"/>
      <c r="D512" s="10"/>
    </row>
    <row r="513" spans="3:4" ht="12.75" customHeight="1" x14ac:dyDescent="0.2">
      <c r="C513" s="10"/>
      <c r="D513" s="10"/>
    </row>
    <row r="514" spans="3:4" ht="12.75" customHeight="1" x14ac:dyDescent="0.2">
      <c r="C514" s="10"/>
      <c r="D514" s="10"/>
    </row>
    <row r="515" spans="3:4" ht="12.75" customHeight="1" x14ac:dyDescent="0.2">
      <c r="C515" s="10"/>
      <c r="D515" s="10"/>
    </row>
    <row r="516" spans="3:4" ht="12.75" customHeight="1" x14ac:dyDescent="0.2">
      <c r="C516" s="10"/>
      <c r="D516" s="10"/>
    </row>
    <row r="517" spans="3:4" ht="12.75" customHeight="1" x14ac:dyDescent="0.2">
      <c r="C517" s="10"/>
      <c r="D517" s="10"/>
    </row>
    <row r="518" spans="3:4" ht="12.75" customHeight="1" x14ac:dyDescent="0.2">
      <c r="C518" s="10"/>
      <c r="D518" s="10"/>
    </row>
    <row r="519" spans="3:4" ht="12.75" customHeight="1" x14ac:dyDescent="0.2">
      <c r="C519" s="10"/>
      <c r="D519" s="10"/>
    </row>
    <row r="520" spans="3:4" ht="12.75" customHeight="1" x14ac:dyDescent="0.2">
      <c r="C520" s="10"/>
      <c r="D520" s="10"/>
    </row>
    <row r="521" spans="3:4" ht="12.75" customHeight="1" x14ac:dyDescent="0.2">
      <c r="C521" s="10"/>
      <c r="D521" s="10"/>
    </row>
    <row r="522" spans="3:4" ht="12.75" customHeight="1" x14ac:dyDescent="0.2">
      <c r="C522" s="10"/>
      <c r="D522" s="10"/>
    </row>
    <row r="523" spans="3:4" ht="12.75" customHeight="1" x14ac:dyDescent="0.2">
      <c r="C523" s="10"/>
      <c r="D523" s="10"/>
    </row>
    <row r="524" spans="3:4" ht="12.75" customHeight="1" x14ac:dyDescent="0.2">
      <c r="C524" s="10"/>
      <c r="D524" s="10"/>
    </row>
    <row r="525" spans="3:4" ht="12.75" customHeight="1" x14ac:dyDescent="0.2">
      <c r="C525" s="10"/>
      <c r="D525" s="10"/>
    </row>
    <row r="526" spans="3:4" ht="12.75" customHeight="1" x14ac:dyDescent="0.2">
      <c r="C526" s="10"/>
      <c r="D526" s="10"/>
    </row>
    <row r="527" spans="3:4" ht="12.75" customHeight="1" x14ac:dyDescent="0.2">
      <c r="C527" s="10"/>
      <c r="D527" s="10"/>
    </row>
    <row r="528" spans="3:4" ht="12.75" customHeight="1" x14ac:dyDescent="0.2">
      <c r="C528" s="10"/>
      <c r="D528" s="10"/>
    </row>
    <row r="529" spans="3:4" ht="12.75" customHeight="1" x14ac:dyDescent="0.2">
      <c r="C529" s="10"/>
      <c r="D529" s="10"/>
    </row>
    <row r="530" spans="3:4" ht="12.75" customHeight="1" x14ac:dyDescent="0.2">
      <c r="C530" s="10"/>
      <c r="D530" s="10"/>
    </row>
    <row r="531" spans="3:4" ht="12.75" customHeight="1" x14ac:dyDescent="0.2">
      <c r="C531" s="10"/>
      <c r="D531" s="10"/>
    </row>
    <row r="532" spans="3:4" ht="12.75" customHeight="1" x14ac:dyDescent="0.2">
      <c r="C532" s="10"/>
      <c r="D532" s="10"/>
    </row>
    <row r="533" spans="3:4" ht="12.75" customHeight="1" x14ac:dyDescent="0.2">
      <c r="C533" s="10"/>
      <c r="D533" s="10"/>
    </row>
    <row r="534" spans="3:4" ht="12.75" customHeight="1" x14ac:dyDescent="0.2">
      <c r="C534" s="10"/>
      <c r="D534" s="10"/>
    </row>
    <row r="535" spans="3:4" ht="12.75" customHeight="1" x14ac:dyDescent="0.2">
      <c r="C535" s="10"/>
      <c r="D535" s="10"/>
    </row>
    <row r="536" spans="3:4" ht="12.75" customHeight="1" x14ac:dyDescent="0.2">
      <c r="C536" s="10"/>
      <c r="D536" s="10"/>
    </row>
    <row r="537" spans="3:4" ht="12.75" customHeight="1" x14ac:dyDescent="0.2">
      <c r="C537" s="10"/>
      <c r="D537" s="10"/>
    </row>
    <row r="538" spans="3:4" ht="12.75" customHeight="1" x14ac:dyDescent="0.2">
      <c r="C538" s="10"/>
      <c r="D538" s="10"/>
    </row>
    <row r="539" spans="3:4" ht="12.75" customHeight="1" x14ac:dyDescent="0.2">
      <c r="C539" s="10"/>
      <c r="D539" s="10"/>
    </row>
    <row r="540" spans="3:4" ht="12.75" customHeight="1" x14ac:dyDescent="0.2">
      <c r="C540" s="10"/>
      <c r="D540" s="10"/>
    </row>
    <row r="541" spans="3:4" ht="12.75" customHeight="1" x14ac:dyDescent="0.2">
      <c r="C541" s="10"/>
      <c r="D541" s="10"/>
    </row>
    <row r="542" spans="3:4" ht="12.75" customHeight="1" x14ac:dyDescent="0.2">
      <c r="C542" s="10"/>
      <c r="D542" s="10"/>
    </row>
    <row r="543" spans="3:4" ht="12.75" customHeight="1" x14ac:dyDescent="0.2">
      <c r="C543" s="10"/>
      <c r="D543" s="10"/>
    </row>
    <row r="544" spans="3:4" ht="12.75" customHeight="1" x14ac:dyDescent="0.2">
      <c r="C544" s="10"/>
      <c r="D544" s="10"/>
    </row>
    <row r="545" spans="3:4" ht="12.75" customHeight="1" x14ac:dyDescent="0.2">
      <c r="C545" s="10"/>
      <c r="D545" s="10"/>
    </row>
    <row r="546" spans="3:4" ht="12.75" customHeight="1" x14ac:dyDescent="0.2">
      <c r="C546" s="10"/>
      <c r="D546" s="10"/>
    </row>
    <row r="547" spans="3:4" ht="12.75" customHeight="1" x14ac:dyDescent="0.2">
      <c r="C547" s="10"/>
      <c r="D547" s="10"/>
    </row>
    <row r="548" spans="3:4" ht="12.75" customHeight="1" x14ac:dyDescent="0.2">
      <c r="C548" s="10"/>
      <c r="D548" s="10"/>
    </row>
    <row r="549" spans="3:4" ht="12.75" customHeight="1" x14ac:dyDescent="0.2">
      <c r="C549" s="10"/>
      <c r="D549" s="10"/>
    </row>
    <row r="550" spans="3:4" ht="12.75" customHeight="1" x14ac:dyDescent="0.2">
      <c r="C550" s="10"/>
      <c r="D550" s="10"/>
    </row>
    <row r="551" spans="3:4" ht="12.75" customHeight="1" x14ac:dyDescent="0.2">
      <c r="C551" s="10"/>
      <c r="D551" s="10"/>
    </row>
    <row r="552" spans="3:4" ht="12.75" customHeight="1" x14ac:dyDescent="0.2">
      <c r="C552" s="10"/>
      <c r="D552" s="10"/>
    </row>
    <row r="553" spans="3:4" ht="12.75" customHeight="1" x14ac:dyDescent="0.2">
      <c r="C553" s="10"/>
      <c r="D553" s="10"/>
    </row>
    <row r="554" spans="3:4" ht="12.75" customHeight="1" x14ac:dyDescent="0.2">
      <c r="C554" s="10"/>
      <c r="D554" s="10"/>
    </row>
    <row r="555" spans="3:4" ht="12.75" customHeight="1" x14ac:dyDescent="0.2">
      <c r="C555" s="10"/>
      <c r="D555" s="10"/>
    </row>
    <row r="556" spans="3:4" ht="12.75" customHeight="1" x14ac:dyDescent="0.2">
      <c r="C556" s="10"/>
      <c r="D556" s="10"/>
    </row>
    <row r="557" spans="3:4" ht="12.75" customHeight="1" x14ac:dyDescent="0.2">
      <c r="C557" s="10"/>
      <c r="D557" s="10"/>
    </row>
    <row r="558" spans="3:4" ht="12.75" customHeight="1" x14ac:dyDescent="0.2">
      <c r="C558" s="10"/>
      <c r="D558" s="10"/>
    </row>
    <row r="559" spans="3:4" ht="12.75" customHeight="1" x14ac:dyDescent="0.2">
      <c r="C559" s="10"/>
      <c r="D559" s="10"/>
    </row>
    <row r="560" spans="3:4" ht="12.75" customHeight="1" x14ac:dyDescent="0.2">
      <c r="C560" s="10"/>
      <c r="D560" s="10"/>
    </row>
    <row r="561" spans="3:4" ht="12.75" customHeight="1" x14ac:dyDescent="0.2">
      <c r="C561" s="10"/>
      <c r="D561" s="10"/>
    </row>
    <row r="562" spans="3:4" ht="12.75" customHeight="1" x14ac:dyDescent="0.2">
      <c r="C562" s="10"/>
      <c r="D562" s="10"/>
    </row>
    <row r="563" spans="3:4" ht="12.75" customHeight="1" x14ac:dyDescent="0.2">
      <c r="C563" s="10"/>
      <c r="D563" s="10"/>
    </row>
    <row r="564" spans="3:4" ht="12.75" customHeight="1" x14ac:dyDescent="0.2">
      <c r="C564" s="10"/>
      <c r="D564" s="10"/>
    </row>
    <row r="565" spans="3:4" ht="12.75" customHeight="1" x14ac:dyDescent="0.2">
      <c r="C565" s="10"/>
      <c r="D565" s="10"/>
    </row>
    <row r="566" spans="3:4" ht="12.75" customHeight="1" x14ac:dyDescent="0.2">
      <c r="C566" s="10"/>
      <c r="D566" s="10"/>
    </row>
    <row r="567" spans="3:4" ht="12.75" customHeight="1" x14ac:dyDescent="0.2">
      <c r="C567" s="10"/>
      <c r="D567" s="10"/>
    </row>
    <row r="568" spans="3:4" ht="12.75" customHeight="1" x14ac:dyDescent="0.2">
      <c r="C568" s="10"/>
      <c r="D568" s="10"/>
    </row>
    <row r="569" spans="3:4" ht="12.75" customHeight="1" x14ac:dyDescent="0.2">
      <c r="C569" s="10"/>
      <c r="D569" s="10"/>
    </row>
    <row r="570" spans="3:4" ht="12.75" customHeight="1" x14ac:dyDescent="0.2">
      <c r="C570" s="10"/>
      <c r="D570" s="10"/>
    </row>
    <row r="571" spans="3:4" ht="12.75" customHeight="1" x14ac:dyDescent="0.2">
      <c r="C571" s="10"/>
      <c r="D571" s="10"/>
    </row>
    <row r="572" spans="3:4" ht="12.75" customHeight="1" x14ac:dyDescent="0.2">
      <c r="C572" s="10"/>
      <c r="D572" s="10"/>
    </row>
    <row r="573" spans="3:4" ht="12.75" customHeight="1" x14ac:dyDescent="0.2">
      <c r="C573" s="10"/>
      <c r="D573" s="10"/>
    </row>
    <row r="574" spans="3:4" ht="12.75" customHeight="1" x14ac:dyDescent="0.2">
      <c r="C574" s="10"/>
      <c r="D574" s="10"/>
    </row>
    <row r="575" spans="3:4" ht="12.75" customHeight="1" x14ac:dyDescent="0.2">
      <c r="C575" s="10"/>
      <c r="D575" s="10"/>
    </row>
    <row r="576" spans="3:4" ht="12.75" customHeight="1" x14ac:dyDescent="0.2">
      <c r="C576" s="10"/>
      <c r="D576" s="10"/>
    </row>
    <row r="577" spans="3:4" ht="12.75" customHeight="1" x14ac:dyDescent="0.2">
      <c r="C577" s="10"/>
      <c r="D577" s="10"/>
    </row>
    <row r="578" spans="3:4" ht="12.75" customHeight="1" x14ac:dyDescent="0.2">
      <c r="C578" s="10"/>
      <c r="D578" s="10"/>
    </row>
    <row r="579" spans="3:4" ht="12.75" customHeight="1" x14ac:dyDescent="0.2">
      <c r="C579" s="10"/>
      <c r="D579" s="10"/>
    </row>
    <row r="580" spans="3:4" ht="12.75" customHeight="1" x14ac:dyDescent="0.2">
      <c r="C580" s="10"/>
      <c r="D580" s="10"/>
    </row>
    <row r="581" spans="3:4" ht="12.75" customHeight="1" x14ac:dyDescent="0.2">
      <c r="C581" s="10"/>
      <c r="D581" s="10"/>
    </row>
    <row r="582" spans="3:4" ht="12.75" customHeight="1" x14ac:dyDescent="0.2">
      <c r="C582" s="10"/>
      <c r="D582" s="10"/>
    </row>
    <row r="583" spans="3:4" ht="12.75" customHeight="1" x14ac:dyDescent="0.2">
      <c r="C583" s="10"/>
      <c r="D583" s="10"/>
    </row>
    <row r="584" spans="3:4" ht="12.75" customHeight="1" x14ac:dyDescent="0.2">
      <c r="C584" s="10"/>
      <c r="D584" s="10"/>
    </row>
    <row r="585" spans="3:4" ht="12.75" customHeight="1" x14ac:dyDescent="0.2">
      <c r="C585" s="10"/>
      <c r="D585" s="10"/>
    </row>
    <row r="586" spans="3:4" ht="12.75" customHeight="1" x14ac:dyDescent="0.2">
      <c r="C586" s="10"/>
      <c r="D586" s="10"/>
    </row>
    <row r="587" spans="3:4" ht="12.75" customHeight="1" x14ac:dyDescent="0.2">
      <c r="C587" s="10"/>
      <c r="D587" s="10"/>
    </row>
    <row r="588" spans="3:4" ht="12.75" customHeight="1" x14ac:dyDescent="0.2">
      <c r="C588" s="10"/>
      <c r="D588" s="10"/>
    </row>
    <row r="589" spans="3:4" ht="12.75" customHeight="1" x14ac:dyDescent="0.2">
      <c r="C589" s="10"/>
      <c r="D589" s="10"/>
    </row>
    <row r="590" spans="3:4" ht="12.75" customHeight="1" x14ac:dyDescent="0.2">
      <c r="C590" s="10"/>
      <c r="D590" s="10"/>
    </row>
    <row r="591" spans="3:4" ht="12.75" customHeight="1" x14ac:dyDescent="0.2">
      <c r="C591" s="10"/>
      <c r="D591" s="10"/>
    </row>
    <row r="592" spans="3:4" ht="12.75" customHeight="1" x14ac:dyDescent="0.2">
      <c r="C592" s="10"/>
      <c r="D592" s="10"/>
    </row>
    <row r="593" spans="3:4" ht="12.75" customHeight="1" x14ac:dyDescent="0.2">
      <c r="C593" s="10"/>
      <c r="D593" s="10"/>
    </row>
    <row r="594" spans="3:4" ht="12.75" customHeight="1" x14ac:dyDescent="0.2">
      <c r="C594" s="10"/>
      <c r="D594" s="10"/>
    </row>
    <row r="595" spans="3:4" ht="12.75" customHeight="1" x14ac:dyDescent="0.2">
      <c r="C595" s="10"/>
      <c r="D595" s="10"/>
    </row>
    <row r="596" spans="3:4" ht="12.75" customHeight="1" x14ac:dyDescent="0.2">
      <c r="C596" s="10"/>
      <c r="D596" s="10"/>
    </row>
    <row r="597" spans="3:4" ht="12.75" customHeight="1" x14ac:dyDescent="0.2">
      <c r="C597" s="10"/>
      <c r="D597" s="10"/>
    </row>
    <row r="598" spans="3:4" ht="12.75" customHeight="1" x14ac:dyDescent="0.2">
      <c r="C598" s="10"/>
      <c r="D598" s="10"/>
    </row>
    <row r="599" spans="3:4" ht="12.75" customHeight="1" x14ac:dyDescent="0.2">
      <c r="C599" s="10"/>
      <c r="D599" s="10"/>
    </row>
    <row r="600" spans="3:4" ht="12.75" customHeight="1" x14ac:dyDescent="0.2">
      <c r="C600" s="10"/>
      <c r="D600" s="10"/>
    </row>
    <row r="601" spans="3:4" ht="12.75" customHeight="1" x14ac:dyDescent="0.2">
      <c r="C601" s="10"/>
      <c r="D601" s="10"/>
    </row>
    <row r="602" spans="3:4" ht="12.75" customHeight="1" x14ac:dyDescent="0.2">
      <c r="C602" s="10"/>
      <c r="D602" s="10"/>
    </row>
    <row r="603" spans="3:4" ht="12.75" customHeight="1" x14ac:dyDescent="0.2">
      <c r="C603" s="10"/>
      <c r="D603" s="10"/>
    </row>
    <row r="604" spans="3:4" ht="12.75" customHeight="1" x14ac:dyDescent="0.2">
      <c r="C604" s="10"/>
      <c r="D604" s="10"/>
    </row>
    <row r="605" spans="3:4" ht="12.75" customHeight="1" x14ac:dyDescent="0.2">
      <c r="C605" s="10"/>
      <c r="D605" s="10"/>
    </row>
    <row r="606" spans="3:4" ht="12.75" customHeight="1" x14ac:dyDescent="0.2">
      <c r="C606" s="10"/>
      <c r="D606" s="10"/>
    </row>
    <row r="607" spans="3:4" ht="12.75" customHeight="1" x14ac:dyDescent="0.2">
      <c r="C607" s="10"/>
      <c r="D607" s="10"/>
    </row>
    <row r="608" spans="3:4" ht="12.75" customHeight="1" x14ac:dyDescent="0.2">
      <c r="C608" s="10"/>
      <c r="D608" s="10"/>
    </row>
    <row r="609" spans="3:4" ht="12.75" customHeight="1" x14ac:dyDescent="0.2">
      <c r="C609" s="10"/>
      <c r="D609" s="10"/>
    </row>
    <row r="610" spans="3:4" ht="12.75" customHeight="1" x14ac:dyDescent="0.2">
      <c r="C610" s="10"/>
      <c r="D610" s="10"/>
    </row>
    <row r="611" spans="3:4" ht="12.75" customHeight="1" x14ac:dyDescent="0.2">
      <c r="C611" s="10"/>
      <c r="D611" s="10"/>
    </row>
    <row r="612" spans="3:4" ht="12.75" customHeight="1" x14ac:dyDescent="0.2">
      <c r="C612" s="10"/>
      <c r="D612" s="10"/>
    </row>
    <row r="613" spans="3:4" ht="12.75" customHeight="1" x14ac:dyDescent="0.2">
      <c r="C613" s="10"/>
      <c r="D613" s="10"/>
    </row>
    <row r="614" spans="3:4" ht="12.75" customHeight="1" x14ac:dyDescent="0.2">
      <c r="C614" s="10"/>
      <c r="D614" s="10"/>
    </row>
    <row r="615" spans="3:4" ht="12.75" customHeight="1" x14ac:dyDescent="0.2">
      <c r="C615" s="10"/>
      <c r="D615" s="10"/>
    </row>
    <row r="616" spans="3:4" ht="12.75" customHeight="1" x14ac:dyDescent="0.2">
      <c r="C616" s="10"/>
      <c r="D616" s="10"/>
    </row>
    <row r="617" spans="3:4" ht="12.75" customHeight="1" x14ac:dyDescent="0.2">
      <c r="C617" s="10"/>
      <c r="D617" s="10"/>
    </row>
    <row r="618" spans="3:4" ht="12.75" customHeight="1" x14ac:dyDescent="0.2">
      <c r="C618" s="10"/>
      <c r="D618" s="10"/>
    </row>
    <row r="619" spans="3:4" ht="12.75" customHeight="1" x14ac:dyDescent="0.2">
      <c r="C619" s="10"/>
      <c r="D619" s="10"/>
    </row>
    <row r="620" spans="3:4" ht="12.75" customHeight="1" x14ac:dyDescent="0.2">
      <c r="C620" s="10"/>
      <c r="D620" s="10"/>
    </row>
    <row r="621" spans="3:4" ht="12.75" customHeight="1" x14ac:dyDescent="0.2">
      <c r="C621" s="10"/>
      <c r="D621" s="10"/>
    </row>
    <row r="622" spans="3:4" ht="12.75" customHeight="1" x14ac:dyDescent="0.2">
      <c r="C622" s="10"/>
      <c r="D622" s="10"/>
    </row>
    <row r="623" spans="3:4" ht="12.75" customHeight="1" x14ac:dyDescent="0.2">
      <c r="C623" s="10"/>
      <c r="D623" s="10"/>
    </row>
    <row r="624" spans="3:4" ht="12.75" customHeight="1" x14ac:dyDescent="0.2">
      <c r="C624" s="10"/>
      <c r="D624" s="10"/>
    </row>
    <row r="625" spans="3:4" ht="12.75" customHeight="1" x14ac:dyDescent="0.2">
      <c r="C625" s="10"/>
      <c r="D625" s="10"/>
    </row>
    <row r="626" spans="3:4" ht="12.75" customHeight="1" x14ac:dyDescent="0.2">
      <c r="C626" s="10"/>
      <c r="D626" s="10"/>
    </row>
    <row r="627" spans="3:4" ht="12.75" customHeight="1" x14ac:dyDescent="0.2">
      <c r="C627" s="10"/>
      <c r="D627" s="10"/>
    </row>
    <row r="628" spans="3:4" ht="12.75" customHeight="1" x14ac:dyDescent="0.2">
      <c r="C628" s="10"/>
      <c r="D628" s="10"/>
    </row>
    <row r="629" spans="3:4" ht="12.75" customHeight="1" x14ac:dyDescent="0.2">
      <c r="C629" s="10"/>
      <c r="D629" s="10"/>
    </row>
    <row r="630" spans="3:4" ht="12.75" customHeight="1" x14ac:dyDescent="0.2">
      <c r="C630" s="10"/>
      <c r="D630" s="10"/>
    </row>
    <row r="631" spans="3:4" ht="12.75" customHeight="1" x14ac:dyDescent="0.2">
      <c r="C631" s="10"/>
      <c r="D631" s="10"/>
    </row>
    <row r="632" spans="3:4" ht="12.75" customHeight="1" x14ac:dyDescent="0.2">
      <c r="C632" s="10"/>
      <c r="D632" s="10"/>
    </row>
    <row r="633" spans="3:4" ht="12.75" customHeight="1" x14ac:dyDescent="0.2">
      <c r="C633" s="10"/>
      <c r="D633" s="10"/>
    </row>
    <row r="634" spans="3:4" ht="12.75" customHeight="1" x14ac:dyDescent="0.2">
      <c r="C634" s="10"/>
      <c r="D634" s="10"/>
    </row>
    <row r="635" spans="3:4" ht="12.75" customHeight="1" x14ac:dyDescent="0.2">
      <c r="C635" s="10"/>
      <c r="D635" s="10"/>
    </row>
    <row r="636" spans="3:4" ht="12.75" customHeight="1" x14ac:dyDescent="0.2">
      <c r="C636" s="10"/>
      <c r="D636" s="10"/>
    </row>
    <row r="637" spans="3:4" ht="12.75" customHeight="1" x14ac:dyDescent="0.2">
      <c r="C637" s="10"/>
      <c r="D637" s="10"/>
    </row>
    <row r="638" spans="3:4" ht="12.75" customHeight="1" x14ac:dyDescent="0.2">
      <c r="C638" s="10"/>
      <c r="D638" s="10"/>
    </row>
    <row r="639" spans="3:4" ht="12.75" customHeight="1" x14ac:dyDescent="0.2">
      <c r="C639" s="10"/>
      <c r="D639" s="10"/>
    </row>
    <row r="640" spans="3:4" ht="12.75" customHeight="1" x14ac:dyDescent="0.2">
      <c r="C640" s="10"/>
      <c r="D640" s="10"/>
    </row>
    <row r="641" spans="3:4" ht="12.75" customHeight="1" x14ac:dyDescent="0.2">
      <c r="C641" s="10"/>
      <c r="D641" s="10"/>
    </row>
    <row r="642" spans="3:4" ht="12.75" customHeight="1" x14ac:dyDescent="0.2">
      <c r="C642" s="10"/>
      <c r="D642" s="10"/>
    </row>
    <row r="643" spans="3:4" ht="12.75" customHeight="1" x14ac:dyDescent="0.2">
      <c r="C643" s="10"/>
      <c r="D643" s="10"/>
    </row>
    <row r="644" spans="3:4" ht="12.75" customHeight="1" x14ac:dyDescent="0.2">
      <c r="C644" s="10"/>
      <c r="D644" s="10"/>
    </row>
    <row r="645" spans="3:4" ht="12.75" customHeight="1" x14ac:dyDescent="0.2">
      <c r="C645" s="10"/>
      <c r="D645" s="10"/>
    </row>
    <row r="646" spans="3:4" ht="12.75" customHeight="1" x14ac:dyDescent="0.2">
      <c r="C646" s="10"/>
      <c r="D646" s="10"/>
    </row>
    <row r="647" spans="3:4" ht="12.75" customHeight="1" x14ac:dyDescent="0.2">
      <c r="C647" s="10"/>
      <c r="D647" s="10"/>
    </row>
    <row r="648" spans="3:4" ht="12.75" customHeight="1" x14ac:dyDescent="0.2">
      <c r="C648" s="10"/>
      <c r="D648" s="10"/>
    </row>
    <row r="649" spans="3:4" ht="12.75" customHeight="1" x14ac:dyDescent="0.2">
      <c r="C649" s="10"/>
      <c r="D649" s="10"/>
    </row>
    <row r="650" spans="3:4" ht="12.75" customHeight="1" x14ac:dyDescent="0.2">
      <c r="C650" s="10"/>
      <c r="D650" s="10"/>
    </row>
    <row r="651" spans="3:4" ht="12.75" customHeight="1" x14ac:dyDescent="0.2">
      <c r="C651" s="10"/>
      <c r="D651" s="10"/>
    </row>
    <row r="652" spans="3:4" ht="12.75" customHeight="1" x14ac:dyDescent="0.2">
      <c r="C652" s="10"/>
      <c r="D652" s="10"/>
    </row>
    <row r="653" spans="3:4" ht="12.75" customHeight="1" x14ac:dyDescent="0.2">
      <c r="C653" s="10"/>
      <c r="D653" s="10"/>
    </row>
    <row r="654" spans="3:4" ht="12.75" customHeight="1" x14ac:dyDescent="0.2">
      <c r="C654" s="10"/>
      <c r="D654" s="10"/>
    </row>
    <row r="655" spans="3:4" ht="12.75" customHeight="1" x14ac:dyDescent="0.2">
      <c r="C655" s="10"/>
      <c r="D655" s="10"/>
    </row>
    <row r="656" spans="3:4" ht="12.75" customHeight="1" x14ac:dyDescent="0.2">
      <c r="C656" s="10"/>
      <c r="D656" s="10"/>
    </row>
    <row r="657" spans="3:4" ht="12.75" customHeight="1" x14ac:dyDescent="0.2">
      <c r="C657" s="10"/>
      <c r="D657" s="10"/>
    </row>
    <row r="658" spans="3:4" ht="12.75" customHeight="1" x14ac:dyDescent="0.2">
      <c r="C658" s="10"/>
      <c r="D658" s="10"/>
    </row>
    <row r="659" spans="3:4" ht="12.75" customHeight="1" x14ac:dyDescent="0.2">
      <c r="C659" s="10"/>
      <c r="D659" s="10"/>
    </row>
    <row r="660" spans="3:4" ht="12.75" customHeight="1" x14ac:dyDescent="0.2">
      <c r="C660" s="10"/>
      <c r="D660" s="10"/>
    </row>
    <row r="661" spans="3:4" ht="12.75" customHeight="1" x14ac:dyDescent="0.2">
      <c r="C661" s="10"/>
      <c r="D661" s="10"/>
    </row>
    <row r="662" spans="3:4" ht="12.75" customHeight="1" x14ac:dyDescent="0.2">
      <c r="C662" s="10"/>
      <c r="D662" s="10"/>
    </row>
    <row r="663" spans="3:4" ht="12.75" customHeight="1" x14ac:dyDescent="0.2">
      <c r="C663" s="10"/>
      <c r="D663" s="10"/>
    </row>
    <row r="664" spans="3:4" ht="12.75" customHeight="1" x14ac:dyDescent="0.2">
      <c r="C664" s="10"/>
      <c r="D664" s="10"/>
    </row>
    <row r="665" spans="3:4" ht="12.75" customHeight="1" x14ac:dyDescent="0.2">
      <c r="C665" s="10"/>
      <c r="D665" s="10"/>
    </row>
    <row r="666" spans="3:4" ht="12.75" customHeight="1" x14ac:dyDescent="0.2">
      <c r="C666" s="10"/>
      <c r="D666" s="10"/>
    </row>
    <row r="667" spans="3:4" ht="12.75" customHeight="1" x14ac:dyDescent="0.2">
      <c r="C667" s="10"/>
      <c r="D667" s="10"/>
    </row>
    <row r="668" spans="3:4" ht="12.75" customHeight="1" x14ac:dyDescent="0.2">
      <c r="C668" s="10"/>
      <c r="D668" s="10"/>
    </row>
    <row r="669" spans="3:4" ht="12.75" customHeight="1" x14ac:dyDescent="0.2">
      <c r="C669" s="10"/>
      <c r="D669" s="10"/>
    </row>
    <row r="670" spans="3:4" ht="12.75" customHeight="1" x14ac:dyDescent="0.2">
      <c r="C670" s="10"/>
      <c r="D670" s="10"/>
    </row>
    <row r="671" spans="3:4" ht="12.75" customHeight="1" x14ac:dyDescent="0.2">
      <c r="C671" s="10"/>
      <c r="D671" s="10"/>
    </row>
    <row r="672" spans="3:4" ht="12.75" customHeight="1" x14ac:dyDescent="0.2">
      <c r="C672" s="10"/>
      <c r="D672" s="10"/>
    </row>
    <row r="673" spans="3:4" ht="12.75" customHeight="1" x14ac:dyDescent="0.2">
      <c r="C673" s="10"/>
      <c r="D673" s="10"/>
    </row>
    <row r="674" spans="3:4" ht="12.75" customHeight="1" x14ac:dyDescent="0.2">
      <c r="C674" s="10"/>
      <c r="D674" s="10"/>
    </row>
    <row r="675" spans="3:4" ht="12.75" customHeight="1" x14ac:dyDescent="0.2">
      <c r="C675" s="10"/>
      <c r="D675" s="10"/>
    </row>
    <row r="676" spans="3:4" ht="12.75" customHeight="1" x14ac:dyDescent="0.2">
      <c r="C676" s="10"/>
      <c r="D676" s="10"/>
    </row>
    <row r="677" spans="3:4" ht="12.75" customHeight="1" x14ac:dyDescent="0.2">
      <c r="C677" s="10"/>
      <c r="D677" s="10"/>
    </row>
    <row r="678" spans="3:4" ht="12.75" customHeight="1" x14ac:dyDescent="0.2">
      <c r="C678" s="10"/>
      <c r="D678" s="10"/>
    </row>
    <row r="679" spans="3:4" ht="12.75" customHeight="1" x14ac:dyDescent="0.2">
      <c r="C679" s="10"/>
      <c r="D679" s="10"/>
    </row>
    <row r="680" spans="3:4" ht="12.75" customHeight="1" x14ac:dyDescent="0.2">
      <c r="C680" s="10"/>
      <c r="D680" s="10"/>
    </row>
    <row r="681" spans="3:4" ht="12.75" customHeight="1" x14ac:dyDescent="0.2">
      <c r="C681" s="10"/>
      <c r="D681" s="10"/>
    </row>
    <row r="682" spans="3:4" ht="12.75" customHeight="1" x14ac:dyDescent="0.2">
      <c r="C682" s="10"/>
      <c r="D682" s="10"/>
    </row>
    <row r="683" spans="3:4" ht="12.75" customHeight="1" x14ac:dyDescent="0.2">
      <c r="C683" s="10"/>
      <c r="D683" s="10"/>
    </row>
    <row r="684" spans="3:4" ht="12.75" customHeight="1" x14ac:dyDescent="0.2">
      <c r="C684" s="10"/>
      <c r="D684" s="10"/>
    </row>
    <row r="685" spans="3:4" ht="12.75" customHeight="1" x14ac:dyDescent="0.2">
      <c r="C685" s="10"/>
      <c r="D685" s="10"/>
    </row>
    <row r="686" spans="3:4" ht="12.75" customHeight="1" x14ac:dyDescent="0.2">
      <c r="C686" s="10"/>
      <c r="D686" s="10"/>
    </row>
    <row r="687" spans="3:4" ht="12.75" customHeight="1" x14ac:dyDescent="0.2">
      <c r="C687" s="10"/>
      <c r="D687" s="10"/>
    </row>
    <row r="688" spans="3:4" ht="12.75" customHeight="1" x14ac:dyDescent="0.2">
      <c r="C688" s="10"/>
      <c r="D688" s="10"/>
    </row>
    <row r="689" spans="3:4" ht="12.75" customHeight="1" x14ac:dyDescent="0.2">
      <c r="C689" s="10"/>
      <c r="D689" s="10"/>
    </row>
    <row r="690" spans="3:4" ht="12.75" customHeight="1" x14ac:dyDescent="0.2">
      <c r="C690" s="10"/>
      <c r="D690" s="10"/>
    </row>
    <row r="691" spans="3:4" ht="12.75" customHeight="1" x14ac:dyDescent="0.2">
      <c r="C691" s="10"/>
      <c r="D691" s="10"/>
    </row>
    <row r="692" spans="3:4" ht="12.75" customHeight="1" x14ac:dyDescent="0.2">
      <c r="C692" s="10"/>
      <c r="D692" s="10"/>
    </row>
    <row r="693" spans="3:4" ht="12.75" customHeight="1" x14ac:dyDescent="0.2">
      <c r="C693" s="10"/>
      <c r="D693" s="10"/>
    </row>
    <row r="694" spans="3:4" ht="12.75" customHeight="1" x14ac:dyDescent="0.2">
      <c r="C694" s="10"/>
      <c r="D694" s="10"/>
    </row>
    <row r="695" spans="3:4" ht="12.75" customHeight="1" x14ac:dyDescent="0.2">
      <c r="C695" s="10"/>
      <c r="D695" s="10"/>
    </row>
    <row r="696" spans="3:4" ht="12.75" customHeight="1" x14ac:dyDescent="0.2">
      <c r="C696" s="10"/>
      <c r="D696" s="10"/>
    </row>
    <row r="697" spans="3:4" ht="12.75" customHeight="1" x14ac:dyDescent="0.2">
      <c r="C697" s="10"/>
      <c r="D697" s="10"/>
    </row>
    <row r="698" spans="3:4" ht="12.75" customHeight="1" x14ac:dyDescent="0.2">
      <c r="C698" s="10"/>
      <c r="D698" s="10"/>
    </row>
    <row r="699" spans="3:4" ht="12.75" customHeight="1" x14ac:dyDescent="0.2">
      <c r="C699" s="10"/>
      <c r="D699" s="10"/>
    </row>
    <row r="700" spans="3:4" ht="12.75" customHeight="1" x14ac:dyDescent="0.2">
      <c r="C700" s="10"/>
      <c r="D700" s="10"/>
    </row>
    <row r="701" spans="3:4" ht="12.75" customHeight="1" x14ac:dyDescent="0.2">
      <c r="C701" s="10"/>
      <c r="D701" s="10"/>
    </row>
    <row r="702" spans="3:4" ht="12.75" customHeight="1" x14ac:dyDescent="0.2">
      <c r="C702" s="10"/>
      <c r="D702" s="10"/>
    </row>
    <row r="703" spans="3:4" ht="12.75" customHeight="1" x14ac:dyDescent="0.2">
      <c r="C703" s="10"/>
      <c r="D703" s="10"/>
    </row>
    <row r="704" spans="3:4" ht="12.75" customHeight="1" x14ac:dyDescent="0.2">
      <c r="C704" s="10"/>
      <c r="D704" s="10"/>
    </row>
    <row r="705" spans="3:4" ht="12.75" customHeight="1" x14ac:dyDescent="0.2">
      <c r="C705" s="10"/>
      <c r="D705" s="10"/>
    </row>
    <row r="706" spans="3:4" ht="12.75" customHeight="1" x14ac:dyDescent="0.2">
      <c r="C706" s="10"/>
      <c r="D706" s="10"/>
    </row>
    <row r="707" spans="3:4" ht="12.75" customHeight="1" x14ac:dyDescent="0.2">
      <c r="C707" s="10"/>
      <c r="D707" s="10"/>
    </row>
    <row r="708" spans="3:4" ht="12.75" customHeight="1" x14ac:dyDescent="0.2">
      <c r="C708" s="10"/>
      <c r="D708" s="10"/>
    </row>
    <row r="709" spans="3:4" ht="12.75" customHeight="1" x14ac:dyDescent="0.2">
      <c r="C709" s="10"/>
      <c r="D709" s="10"/>
    </row>
    <row r="710" spans="3:4" ht="12.75" customHeight="1" x14ac:dyDescent="0.2">
      <c r="C710" s="10"/>
      <c r="D710" s="10"/>
    </row>
    <row r="711" spans="3:4" ht="12.75" customHeight="1" x14ac:dyDescent="0.2">
      <c r="C711" s="10"/>
      <c r="D711" s="10"/>
    </row>
    <row r="712" spans="3:4" ht="12.75" customHeight="1" x14ac:dyDescent="0.2">
      <c r="C712" s="10"/>
      <c r="D712" s="10"/>
    </row>
    <row r="713" spans="3:4" ht="12.75" customHeight="1" x14ac:dyDescent="0.2">
      <c r="C713" s="10"/>
      <c r="D713" s="10"/>
    </row>
    <row r="714" spans="3:4" ht="12.75" customHeight="1" x14ac:dyDescent="0.2">
      <c r="C714" s="10"/>
      <c r="D714" s="10"/>
    </row>
    <row r="715" spans="3:4" ht="12.75" customHeight="1" x14ac:dyDescent="0.2">
      <c r="C715" s="10"/>
      <c r="D715" s="10"/>
    </row>
    <row r="716" spans="3:4" ht="12.75" customHeight="1" x14ac:dyDescent="0.2">
      <c r="C716" s="10"/>
      <c r="D716" s="10"/>
    </row>
    <row r="717" spans="3:4" ht="12.75" customHeight="1" x14ac:dyDescent="0.2">
      <c r="C717" s="10"/>
      <c r="D717" s="10"/>
    </row>
    <row r="718" spans="3:4" ht="12.75" customHeight="1" x14ac:dyDescent="0.2">
      <c r="C718" s="10"/>
      <c r="D718" s="10"/>
    </row>
    <row r="719" spans="3:4" ht="12.75" customHeight="1" x14ac:dyDescent="0.2">
      <c r="C719" s="10"/>
      <c r="D719" s="10"/>
    </row>
    <row r="720" spans="3:4" ht="12.75" customHeight="1" x14ac:dyDescent="0.2">
      <c r="C720" s="10"/>
      <c r="D720" s="10"/>
    </row>
    <row r="721" spans="3:4" ht="12.75" customHeight="1" x14ac:dyDescent="0.2">
      <c r="C721" s="10"/>
      <c r="D721" s="10"/>
    </row>
    <row r="722" spans="3:4" ht="12.75" customHeight="1" x14ac:dyDescent="0.2">
      <c r="C722" s="10"/>
      <c r="D722" s="10"/>
    </row>
    <row r="723" spans="3:4" ht="12.75" customHeight="1" x14ac:dyDescent="0.2">
      <c r="C723" s="10"/>
      <c r="D723" s="10"/>
    </row>
    <row r="724" spans="3:4" ht="12.75" customHeight="1" x14ac:dyDescent="0.2">
      <c r="C724" s="10"/>
      <c r="D724" s="10"/>
    </row>
    <row r="725" spans="3:4" ht="12.75" customHeight="1" x14ac:dyDescent="0.2">
      <c r="C725" s="10"/>
      <c r="D725" s="10"/>
    </row>
    <row r="726" spans="3:4" ht="12.75" customHeight="1" x14ac:dyDescent="0.2">
      <c r="C726" s="10"/>
      <c r="D726" s="10"/>
    </row>
    <row r="727" spans="3:4" ht="12.75" customHeight="1" x14ac:dyDescent="0.2">
      <c r="C727" s="10"/>
      <c r="D727" s="10"/>
    </row>
    <row r="728" spans="3:4" ht="12.75" customHeight="1" x14ac:dyDescent="0.2">
      <c r="C728" s="10"/>
      <c r="D728" s="10"/>
    </row>
    <row r="729" spans="3:4" ht="12.75" customHeight="1" x14ac:dyDescent="0.2">
      <c r="C729" s="10"/>
      <c r="D729" s="10"/>
    </row>
    <row r="730" spans="3:4" ht="12.75" customHeight="1" x14ac:dyDescent="0.2">
      <c r="C730" s="10"/>
      <c r="D730" s="10"/>
    </row>
    <row r="731" spans="3:4" ht="12.75" customHeight="1" x14ac:dyDescent="0.2">
      <c r="C731" s="10"/>
      <c r="D731" s="10"/>
    </row>
    <row r="732" spans="3:4" ht="12.75" customHeight="1" x14ac:dyDescent="0.2">
      <c r="C732" s="10"/>
      <c r="D732" s="10"/>
    </row>
    <row r="733" spans="3:4" ht="12.75" customHeight="1" x14ac:dyDescent="0.2">
      <c r="C733" s="10"/>
      <c r="D733" s="10"/>
    </row>
    <row r="734" spans="3:4" ht="12.75" customHeight="1" x14ac:dyDescent="0.2">
      <c r="C734" s="10"/>
      <c r="D734" s="10"/>
    </row>
    <row r="735" spans="3:4" ht="12.75" customHeight="1" x14ac:dyDescent="0.2">
      <c r="C735" s="10"/>
      <c r="D735" s="10"/>
    </row>
    <row r="736" spans="3:4" ht="12.75" customHeight="1" x14ac:dyDescent="0.2">
      <c r="C736" s="10"/>
      <c r="D736" s="10"/>
    </row>
    <row r="737" spans="3:4" ht="12.75" customHeight="1" x14ac:dyDescent="0.2">
      <c r="C737" s="10"/>
      <c r="D737" s="10"/>
    </row>
    <row r="738" spans="3:4" ht="12.75" customHeight="1" x14ac:dyDescent="0.2">
      <c r="C738" s="10"/>
      <c r="D738" s="10"/>
    </row>
    <row r="739" spans="3:4" ht="12.75" customHeight="1" x14ac:dyDescent="0.2">
      <c r="C739" s="10"/>
      <c r="D739" s="10"/>
    </row>
    <row r="740" spans="3:4" ht="12.75" customHeight="1" x14ac:dyDescent="0.2">
      <c r="C740" s="10"/>
      <c r="D740" s="10"/>
    </row>
    <row r="741" spans="3:4" ht="12.75" customHeight="1" x14ac:dyDescent="0.2">
      <c r="C741" s="10"/>
      <c r="D741" s="10"/>
    </row>
    <row r="742" spans="3:4" ht="12.75" customHeight="1" x14ac:dyDescent="0.2">
      <c r="C742" s="10"/>
      <c r="D742" s="10"/>
    </row>
    <row r="743" spans="3:4" ht="12.75" customHeight="1" x14ac:dyDescent="0.2">
      <c r="C743" s="10"/>
      <c r="D743" s="10"/>
    </row>
    <row r="744" spans="3:4" ht="12.75" customHeight="1" x14ac:dyDescent="0.2">
      <c r="C744" s="10"/>
      <c r="D744" s="10"/>
    </row>
    <row r="745" spans="3:4" ht="12.75" customHeight="1" x14ac:dyDescent="0.2">
      <c r="C745" s="10"/>
      <c r="D745" s="10"/>
    </row>
    <row r="746" spans="3:4" ht="12.75" customHeight="1" x14ac:dyDescent="0.2">
      <c r="C746" s="10"/>
      <c r="D746" s="10"/>
    </row>
    <row r="747" spans="3:4" ht="12.75" customHeight="1" x14ac:dyDescent="0.2">
      <c r="C747" s="10"/>
      <c r="D747" s="10"/>
    </row>
    <row r="748" spans="3:4" ht="12.75" customHeight="1" x14ac:dyDescent="0.2">
      <c r="C748" s="10"/>
      <c r="D748" s="10"/>
    </row>
    <row r="749" spans="3:4" ht="12.75" customHeight="1" x14ac:dyDescent="0.2">
      <c r="C749" s="10"/>
      <c r="D749" s="10"/>
    </row>
    <row r="750" spans="3:4" ht="12.75" customHeight="1" x14ac:dyDescent="0.2">
      <c r="C750" s="10"/>
      <c r="D750" s="10"/>
    </row>
    <row r="751" spans="3:4" ht="12.75" customHeight="1" x14ac:dyDescent="0.2">
      <c r="C751" s="10"/>
      <c r="D751" s="10"/>
    </row>
    <row r="752" spans="3:4" ht="12.75" customHeight="1" x14ac:dyDescent="0.2">
      <c r="C752" s="10"/>
      <c r="D752" s="10"/>
    </row>
    <row r="753" spans="3:4" ht="12.75" customHeight="1" x14ac:dyDescent="0.2">
      <c r="C753" s="10"/>
      <c r="D753" s="10"/>
    </row>
    <row r="754" spans="3:4" ht="12.75" customHeight="1" x14ac:dyDescent="0.2">
      <c r="C754" s="10"/>
      <c r="D754" s="10"/>
    </row>
    <row r="755" spans="3:4" ht="12.75" customHeight="1" x14ac:dyDescent="0.2">
      <c r="C755" s="10"/>
      <c r="D755" s="10"/>
    </row>
    <row r="756" spans="3:4" ht="12.75" customHeight="1" x14ac:dyDescent="0.2">
      <c r="C756" s="10"/>
      <c r="D756" s="10"/>
    </row>
    <row r="757" spans="3:4" ht="12.75" customHeight="1" x14ac:dyDescent="0.2">
      <c r="C757" s="10"/>
      <c r="D757" s="10"/>
    </row>
    <row r="758" spans="3:4" ht="12.75" customHeight="1" x14ac:dyDescent="0.2">
      <c r="C758" s="10"/>
      <c r="D758" s="10"/>
    </row>
    <row r="759" spans="3:4" ht="12.75" customHeight="1" x14ac:dyDescent="0.2">
      <c r="C759" s="10"/>
      <c r="D759" s="10"/>
    </row>
    <row r="760" spans="3:4" ht="12.75" customHeight="1" x14ac:dyDescent="0.2">
      <c r="C760" s="10"/>
      <c r="D760" s="10"/>
    </row>
    <row r="761" spans="3:4" ht="12.75" customHeight="1" x14ac:dyDescent="0.2">
      <c r="C761" s="10"/>
      <c r="D761" s="10"/>
    </row>
    <row r="762" spans="3:4" ht="12.75" customHeight="1" x14ac:dyDescent="0.2">
      <c r="C762" s="10"/>
      <c r="D762" s="10"/>
    </row>
    <row r="763" spans="3:4" ht="12.75" customHeight="1" x14ac:dyDescent="0.2">
      <c r="C763" s="10"/>
      <c r="D763" s="10"/>
    </row>
    <row r="764" spans="3:4" ht="12.75" customHeight="1" x14ac:dyDescent="0.2">
      <c r="C764" s="10"/>
      <c r="D764" s="10"/>
    </row>
    <row r="765" spans="3:4" ht="12.75" customHeight="1" x14ac:dyDescent="0.2">
      <c r="C765" s="10"/>
      <c r="D765" s="10"/>
    </row>
    <row r="766" spans="3:4" ht="12.75" customHeight="1" x14ac:dyDescent="0.2">
      <c r="C766" s="10"/>
      <c r="D766" s="10"/>
    </row>
    <row r="767" spans="3:4" ht="12.75" customHeight="1" x14ac:dyDescent="0.2">
      <c r="C767" s="10"/>
      <c r="D767" s="10"/>
    </row>
    <row r="768" spans="3:4" ht="12.75" customHeight="1" x14ac:dyDescent="0.2">
      <c r="C768" s="10"/>
      <c r="D768" s="10"/>
    </row>
    <row r="769" spans="3:4" ht="12.75" customHeight="1" x14ac:dyDescent="0.2">
      <c r="C769" s="10"/>
      <c r="D769" s="10"/>
    </row>
    <row r="770" spans="3:4" ht="12.75" customHeight="1" x14ac:dyDescent="0.2">
      <c r="C770" s="10"/>
      <c r="D770" s="10"/>
    </row>
    <row r="771" spans="3:4" ht="12.75" customHeight="1" x14ac:dyDescent="0.2">
      <c r="C771" s="10"/>
      <c r="D771" s="10"/>
    </row>
    <row r="772" spans="3:4" ht="12.75" customHeight="1" x14ac:dyDescent="0.2">
      <c r="C772" s="10"/>
      <c r="D772" s="10"/>
    </row>
    <row r="773" spans="3:4" ht="12.75" customHeight="1" x14ac:dyDescent="0.2">
      <c r="C773" s="10"/>
      <c r="D773" s="10"/>
    </row>
    <row r="774" spans="3:4" ht="12.75" customHeight="1" x14ac:dyDescent="0.2">
      <c r="C774" s="10"/>
      <c r="D774" s="10"/>
    </row>
    <row r="775" spans="3:4" ht="12.75" customHeight="1" x14ac:dyDescent="0.2">
      <c r="C775" s="10"/>
      <c r="D775" s="10"/>
    </row>
    <row r="776" spans="3:4" ht="12.75" customHeight="1" x14ac:dyDescent="0.2">
      <c r="C776" s="10"/>
      <c r="D776" s="10"/>
    </row>
    <row r="777" spans="3:4" ht="12.75" customHeight="1" x14ac:dyDescent="0.2">
      <c r="C777" s="10"/>
      <c r="D777" s="10"/>
    </row>
    <row r="778" spans="3:4" ht="12.75" customHeight="1" x14ac:dyDescent="0.2">
      <c r="C778" s="10"/>
      <c r="D778" s="10"/>
    </row>
    <row r="779" spans="3:4" ht="12.75" customHeight="1" x14ac:dyDescent="0.2">
      <c r="C779" s="10"/>
      <c r="D779" s="10"/>
    </row>
    <row r="780" spans="3:4" ht="12.75" customHeight="1" x14ac:dyDescent="0.2">
      <c r="C780" s="10"/>
      <c r="D780" s="10"/>
    </row>
    <row r="781" spans="3:4" ht="12.75" customHeight="1" x14ac:dyDescent="0.2">
      <c r="C781" s="10"/>
      <c r="D781" s="10"/>
    </row>
    <row r="782" spans="3:4" ht="12.75" customHeight="1" x14ac:dyDescent="0.2">
      <c r="C782" s="10"/>
      <c r="D782" s="10"/>
    </row>
    <row r="783" spans="3:4" ht="12.75" customHeight="1" x14ac:dyDescent="0.2">
      <c r="C783" s="10"/>
      <c r="D783" s="10"/>
    </row>
    <row r="784" spans="3:4" ht="12.75" customHeight="1" x14ac:dyDescent="0.2">
      <c r="C784" s="10"/>
      <c r="D784" s="10"/>
    </row>
    <row r="785" spans="3:4" ht="12.75" customHeight="1" x14ac:dyDescent="0.2">
      <c r="C785" s="10"/>
      <c r="D785" s="10"/>
    </row>
    <row r="786" spans="3:4" ht="12.75" customHeight="1" x14ac:dyDescent="0.2">
      <c r="C786" s="10"/>
      <c r="D786" s="10"/>
    </row>
    <row r="787" spans="3:4" ht="12.75" customHeight="1" x14ac:dyDescent="0.2">
      <c r="C787" s="10"/>
      <c r="D787" s="10"/>
    </row>
    <row r="788" spans="3:4" ht="12.75" customHeight="1" x14ac:dyDescent="0.2">
      <c r="C788" s="10"/>
      <c r="D788" s="10"/>
    </row>
    <row r="789" spans="3:4" ht="12.75" customHeight="1" x14ac:dyDescent="0.2">
      <c r="C789" s="10"/>
      <c r="D789" s="10"/>
    </row>
    <row r="790" spans="3:4" ht="12.75" customHeight="1" x14ac:dyDescent="0.2">
      <c r="C790" s="10"/>
      <c r="D790" s="10"/>
    </row>
    <row r="791" spans="3:4" ht="12.75" customHeight="1" x14ac:dyDescent="0.2">
      <c r="C791" s="10"/>
      <c r="D791" s="10"/>
    </row>
    <row r="792" spans="3:4" ht="12.75" customHeight="1" x14ac:dyDescent="0.2">
      <c r="C792" s="10"/>
      <c r="D792" s="10"/>
    </row>
    <row r="793" spans="3:4" ht="12.75" customHeight="1" x14ac:dyDescent="0.2">
      <c r="C793" s="10"/>
      <c r="D793" s="10"/>
    </row>
    <row r="794" spans="3:4" ht="12.75" customHeight="1" x14ac:dyDescent="0.2">
      <c r="C794" s="10"/>
      <c r="D794" s="10"/>
    </row>
    <row r="795" spans="3:4" ht="12.75" customHeight="1" x14ac:dyDescent="0.2">
      <c r="C795" s="10"/>
      <c r="D795" s="10"/>
    </row>
    <row r="796" spans="3:4" ht="12.75" customHeight="1" x14ac:dyDescent="0.2">
      <c r="C796" s="10"/>
      <c r="D796" s="10"/>
    </row>
    <row r="797" spans="3:4" ht="12.75" customHeight="1" x14ac:dyDescent="0.2">
      <c r="C797" s="10"/>
      <c r="D797" s="10"/>
    </row>
    <row r="798" spans="3:4" ht="12.75" customHeight="1" x14ac:dyDescent="0.2">
      <c r="C798" s="10"/>
      <c r="D798" s="10"/>
    </row>
    <row r="799" spans="3:4" ht="12.75" customHeight="1" x14ac:dyDescent="0.2">
      <c r="C799" s="10"/>
      <c r="D799" s="10"/>
    </row>
    <row r="800" spans="3:4" ht="12.75" customHeight="1" x14ac:dyDescent="0.2">
      <c r="C800" s="10"/>
      <c r="D800" s="10"/>
    </row>
    <row r="801" spans="3:4" ht="12.75" customHeight="1" x14ac:dyDescent="0.2">
      <c r="C801" s="10"/>
      <c r="D801" s="10"/>
    </row>
    <row r="802" spans="3:4" ht="12.75" customHeight="1" x14ac:dyDescent="0.2">
      <c r="C802" s="10"/>
      <c r="D802" s="10"/>
    </row>
    <row r="803" spans="3:4" ht="12.75" customHeight="1" x14ac:dyDescent="0.2">
      <c r="C803" s="10"/>
      <c r="D803" s="10"/>
    </row>
    <row r="804" spans="3:4" ht="12.75" customHeight="1" x14ac:dyDescent="0.2">
      <c r="C804" s="10"/>
      <c r="D804" s="10"/>
    </row>
    <row r="805" spans="3:4" ht="12.75" customHeight="1" x14ac:dyDescent="0.2">
      <c r="C805" s="10"/>
      <c r="D805" s="10"/>
    </row>
    <row r="806" spans="3:4" ht="12.75" customHeight="1" x14ac:dyDescent="0.2">
      <c r="C806" s="10"/>
      <c r="D806" s="10"/>
    </row>
    <row r="807" spans="3:4" ht="12.75" customHeight="1" x14ac:dyDescent="0.2">
      <c r="C807" s="10"/>
      <c r="D807" s="10"/>
    </row>
    <row r="808" spans="3:4" ht="12.75" customHeight="1" x14ac:dyDescent="0.2">
      <c r="C808" s="10"/>
      <c r="D808" s="10"/>
    </row>
    <row r="809" spans="3:4" ht="12.75" customHeight="1" x14ac:dyDescent="0.2">
      <c r="C809" s="10"/>
      <c r="D809" s="10"/>
    </row>
    <row r="810" spans="3:4" ht="12.75" customHeight="1" x14ac:dyDescent="0.2">
      <c r="C810" s="10"/>
      <c r="D810" s="10"/>
    </row>
    <row r="811" spans="3:4" ht="12.75" customHeight="1" x14ac:dyDescent="0.2">
      <c r="C811" s="10"/>
      <c r="D811" s="10"/>
    </row>
    <row r="812" spans="3:4" ht="12.75" customHeight="1" x14ac:dyDescent="0.2">
      <c r="C812" s="10"/>
      <c r="D812" s="10"/>
    </row>
    <row r="813" spans="3:4" ht="12.75" customHeight="1" x14ac:dyDescent="0.2">
      <c r="C813" s="10"/>
      <c r="D813" s="10"/>
    </row>
    <row r="814" spans="3:4" ht="12.75" customHeight="1" x14ac:dyDescent="0.2">
      <c r="C814" s="10"/>
      <c r="D814" s="10"/>
    </row>
    <row r="815" spans="3:4" ht="12.75" customHeight="1" x14ac:dyDescent="0.2">
      <c r="C815" s="10"/>
      <c r="D815" s="10"/>
    </row>
    <row r="816" spans="3:4" ht="12.75" customHeight="1" x14ac:dyDescent="0.2">
      <c r="C816" s="10"/>
      <c r="D816" s="10"/>
    </row>
    <row r="817" spans="3:4" ht="12.75" customHeight="1" x14ac:dyDescent="0.2">
      <c r="C817" s="10"/>
      <c r="D817" s="10"/>
    </row>
    <row r="818" spans="3:4" ht="12.75" customHeight="1" x14ac:dyDescent="0.2">
      <c r="C818" s="10"/>
      <c r="D818" s="10"/>
    </row>
    <row r="819" spans="3:4" ht="12.75" customHeight="1" x14ac:dyDescent="0.2">
      <c r="C819" s="10"/>
      <c r="D819" s="10"/>
    </row>
    <row r="820" spans="3:4" ht="12.75" customHeight="1" x14ac:dyDescent="0.2">
      <c r="C820" s="10"/>
      <c r="D820" s="10"/>
    </row>
    <row r="821" spans="3:4" ht="12.75" customHeight="1" x14ac:dyDescent="0.2">
      <c r="C821" s="10"/>
      <c r="D821" s="10"/>
    </row>
    <row r="822" spans="3:4" ht="12.75" customHeight="1" x14ac:dyDescent="0.2">
      <c r="C822" s="10"/>
      <c r="D822" s="10"/>
    </row>
    <row r="823" spans="3:4" ht="12.75" customHeight="1" x14ac:dyDescent="0.2">
      <c r="C823" s="10"/>
      <c r="D823" s="10"/>
    </row>
    <row r="824" spans="3:4" ht="12.75" customHeight="1" x14ac:dyDescent="0.2">
      <c r="C824" s="10"/>
      <c r="D824" s="10"/>
    </row>
    <row r="825" spans="3:4" ht="12.75" customHeight="1" x14ac:dyDescent="0.2">
      <c r="C825" s="10"/>
      <c r="D825" s="10"/>
    </row>
    <row r="826" spans="3:4" ht="12.75" customHeight="1" x14ac:dyDescent="0.2">
      <c r="C826" s="10"/>
      <c r="D826" s="10"/>
    </row>
    <row r="827" spans="3:4" ht="12.75" customHeight="1" x14ac:dyDescent="0.2">
      <c r="C827" s="10"/>
      <c r="D827" s="10"/>
    </row>
    <row r="828" spans="3:4" ht="12.75" customHeight="1" x14ac:dyDescent="0.2">
      <c r="C828" s="10"/>
      <c r="D828" s="10"/>
    </row>
    <row r="829" spans="3:4" ht="12.75" customHeight="1" x14ac:dyDescent="0.2">
      <c r="C829" s="10"/>
      <c r="D829" s="10"/>
    </row>
    <row r="830" spans="3:4" ht="12.75" customHeight="1" x14ac:dyDescent="0.2">
      <c r="C830" s="10"/>
      <c r="D830" s="10"/>
    </row>
    <row r="831" spans="3:4" ht="12.75" customHeight="1" x14ac:dyDescent="0.2">
      <c r="C831" s="10"/>
      <c r="D831" s="10"/>
    </row>
    <row r="832" spans="3:4" ht="12.75" customHeight="1" x14ac:dyDescent="0.2">
      <c r="C832" s="10"/>
      <c r="D832" s="10"/>
    </row>
    <row r="833" spans="3:4" ht="12.75" customHeight="1" x14ac:dyDescent="0.2">
      <c r="C833" s="10"/>
      <c r="D833" s="10"/>
    </row>
    <row r="834" spans="3:4" ht="12.75" customHeight="1" x14ac:dyDescent="0.2">
      <c r="C834" s="10"/>
      <c r="D834" s="10"/>
    </row>
    <row r="835" spans="3:4" ht="12.75" customHeight="1" x14ac:dyDescent="0.2">
      <c r="C835" s="10"/>
      <c r="D835" s="10"/>
    </row>
    <row r="836" spans="3:4" ht="12.75" customHeight="1" x14ac:dyDescent="0.2">
      <c r="C836" s="10"/>
      <c r="D836" s="10"/>
    </row>
    <row r="837" spans="3:4" ht="12.75" customHeight="1" x14ac:dyDescent="0.2">
      <c r="C837" s="10"/>
      <c r="D837" s="10"/>
    </row>
    <row r="838" spans="3:4" ht="12.75" customHeight="1" x14ac:dyDescent="0.2">
      <c r="C838" s="10"/>
      <c r="D838" s="10"/>
    </row>
    <row r="839" spans="3:4" ht="12.75" customHeight="1" x14ac:dyDescent="0.2">
      <c r="C839" s="10"/>
      <c r="D839" s="10"/>
    </row>
    <row r="840" spans="3:4" ht="12.75" customHeight="1" x14ac:dyDescent="0.2">
      <c r="C840" s="10"/>
      <c r="D840" s="10"/>
    </row>
    <row r="841" spans="3:4" ht="12.75" customHeight="1" x14ac:dyDescent="0.2">
      <c r="C841" s="10"/>
      <c r="D841" s="10"/>
    </row>
    <row r="842" spans="3:4" ht="12.75" customHeight="1" x14ac:dyDescent="0.2">
      <c r="C842" s="10"/>
      <c r="D842" s="10"/>
    </row>
    <row r="843" spans="3:4" ht="12.75" customHeight="1" x14ac:dyDescent="0.2">
      <c r="C843" s="10"/>
      <c r="D843" s="10"/>
    </row>
    <row r="844" spans="3:4" ht="12.75" customHeight="1" x14ac:dyDescent="0.2">
      <c r="C844" s="10"/>
      <c r="D844" s="10"/>
    </row>
    <row r="845" spans="3:4" ht="12.75" customHeight="1" x14ac:dyDescent="0.2">
      <c r="C845" s="10"/>
      <c r="D845" s="10"/>
    </row>
    <row r="846" spans="3:4" ht="12.75" customHeight="1" x14ac:dyDescent="0.2">
      <c r="C846" s="10"/>
      <c r="D846" s="10"/>
    </row>
    <row r="847" spans="3:4" ht="12.75" customHeight="1" x14ac:dyDescent="0.2">
      <c r="C847" s="10"/>
      <c r="D847" s="10"/>
    </row>
    <row r="848" spans="3:4" ht="12.75" customHeight="1" x14ac:dyDescent="0.2">
      <c r="C848" s="10"/>
      <c r="D848" s="10"/>
    </row>
    <row r="849" spans="3:4" ht="12.75" customHeight="1" x14ac:dyDescent="0.2">
      <c r="C849" s="10"/>
      <c r="D849" s="10"/>
    </row>
    <row r="850" spans="3:4" ht="12.75" customHeight="1" x14ac:dyDescent="0.2">
      <c r="C850" s="10"/>
      <c r="D850" s="10"/>
    </row>
    <row r="851" spans="3:4" ht="12.75" customHeight="1" x14ac:dyDescent="0.2">
      <c r="C851" s="10"/>
      <c r="D851" s="10"/>
    </row>
    <row r="852" spans="3:4" ht="12.75" customHeight="1" x14ac:dyDescent="0.2">
      <c r="C852" s="10"/>
      <c r="D852" s="10"/>
    </row>
    <row r="853" spans="3:4" ht="12.75" customHeight="1" x14ac:dyDescent="0.2">
      <c r="C853" s="10"/>
      <c r="D853" s="10"/>
    </row>
    <row r="854" spans="3:4" ht="12.75" customHeight="1" x14ac:dyDescent="0.2">
      <c r="C854" s="10"/>
      <c r="D854" s="10"/>
    </row>
    <row r="855" spans="3:4" ht="12.75" customHeight="1" x14ac:dyDescent="0.2">
      <c r="C855" s="10"/>
      <c r="D855" s="10"/>
    </row>
    <row r="856" spans="3:4" ht="12.75" customHeight="1" x14ac:dyDescent="0.2">
      <c r="C856" s="10"/>
      <c r="D856" s="10"/>
    </row>
    <row r="857" spans="3:4" ht="12.75" customHeight="1" x14ac:dyDescent="0.2">
      <c r="C857" s="10"/>
      <c r="D857" s="10"/>
    </row>
    <row r="858" spans="3:4" ht="12.75" customHeight="1" x14ac:dyDescent="0.2">
      <c r="C858" s="10"/>
      <c r="D858" s="10"/>
    </row>
    <row r="859" spans="3:4" ht="12.75" customHeight="1" x14ac:dyDescent="0.2">
      <c r="C859" s="10"/>
      <c r="D859" s="10"/>
    </row>
    <row r="860" spans="3:4" ht="12.75" customHeight="1" x14ac:dyDescent="0.2">
      <c r="C860" s="10"/>
      <c r="D860" s="10"/>
    </row>
    <row r="861" spans="3:4" ht="12.75" customHeight="1" x14ac:dyDescent="0.2">
      <c r="C861" s="10"/>
      <c r="D861" s="10"/>
    </row>
    <row r="862" spans="3:4" ht="12.75" customHeight="1" x14ac:dyDescent="0.2">
      <c r="C862" s="10"/>
      <c r="D862" s="10"/>
    </row>
    <row r="863" spans="3:4" ht="12.75" customHeight="1" x14ac:dyDescent="0.2">
      <c r="C863" s="10"/>
      <c r="D863" s="10"/>
    </row>
    <row r="864" spans="3:4" ht="12.75" customHeight="1" x14ac:dyDescent="0.2">
      <c r="C864" s="10"/>
      <c r="D864" s="10"/>
    </row>
    <row r="865" spans="3:4" ht="12.75" customHeight="1" x14ac:dyDescent="0.2">
      <c r="C865" s="10"/>
      <c r="D865" s="10"/>
    </row>
    <row r="866" spans="3:4" ht="12.75" customHeight="1" x14ac:dyDescent="0.2">
      <c r="C866" s="10"/>
      <c r="D866" s="10"/>
    </row>
    <row r="867" spans="3:4" ht="12.75" customHeight="1" x14ac:dyDescent="0.2">
      <c r="C867" s="10"/>
      <c r="D867" s="10"/>
    </row>
    <row r="868" spans="3:4" ht="12.75" customHeight="1" x14ac:dyDescent="0.2">
      <c r="C868" s="10"/>
      <c r="D868" s="10"/>
    </row>
    <row r="869" spans="3:4" ht="12.75" customHeight="1" x14ac:dyDescent="0.2">
      <c r="C869" s="10"/>
      <c r="D869" s="10"/>
    </row>
    <row r="870" spans="3:4" ht="12.75" customHeight="1" x14ac:dyDescent="0.2">
      <c r="C870" s="10"/>
      <c r="D870" s="10"/>
    </row>
    <row r="871" spans="3:4" ht="12.75" customHeight="1" x14ac:dyDescent="0.2">
      <c r="C871" s="10"/>
      <c r="D871" s="10"/>
    </row>
    <row r="872" spans="3:4" ht="12.75" customHeight="1" x14ac:dyDescent="0.2">
      <c r="C872" s="10"/>
      <c r="D872" s="10"/>
    </row>
    <row r="873" spans="3:4" ht="12.75" customHeight="1" x14ac:dyDescent="0.2">
      <c r="C873" s="10"/>
      <c r="D873" s="10"/>
    </row>
    <row r="874" spans="3:4" ht="12.75" customHeight="1" x14ac:dyDescent="0.2">
      <c r="C874" s="10"/>
      <c r="D874" s="10"/>
    </row>
    <row r="875" spans="3:4" ht="12.75" customHeight="1" x14ac:dyDescent="0.2">
      <c r="C875" s="10"/>
      <c r="D875" s="10"/>
    </row>
    <row r="876" spans="3:4" ht="12.75" customHeight="1" x14ac:dyDescent="0.2">
      <c r="C876" s="10"/>
      <c r="D876" s="10"/>
    </row>
    <row r="877" spans="3:4" ht="12.75" customHeight="1" x14ac:dyDescent="0.2">
      <c r="C877" s="10"/>
      <c r="D877" s="10"/>
    </row>
    <row r="878" spans="3:4" ht="12.75" customHeight="1" x14ac:dyDescent="0.2">
      <c r="C878" s="10"/>
      <c r="D878" s="10"/>
    </row>
    <row r="879" spans="3:4" ht="12.75" customHeight="1" x14ac:dyDescent="0.2">
      <c r="C879" s="10"/>
      <c r="D879" s="10"/>
    </row>
    <row r="880" spans="3:4" ht="12.75" customHeight="1" x14ac:dyDescent="0.2">
      <c r="C880" s="10"/>
      <c r="D880" s="10"/>
    </row>
    <row r="881" spans="3:4" ht="12.75" customHeight="1" x14ac:dyDescent="0.2">
      <c r="C881" s="10"/>
      <c r="D881" s="10"/>
    </row>
    <row r="882" spans="3:4" ht="12.75" customHeight="1" x14ac:dyDescent="0.2">
      <c r="C882" s="10"/>
      <c r="D882" s="10"/>
    </row>
    <row r="883" spans="3:4" ht="12.75" customHeight="1" x14ac:dyDescent="0.2">
      <c r="C883" s="10"/>
      <c r="D883" s="10"/>
    </row>
    <row r="884" spans="3:4" ht="12.75" customHeight="1" x14ac:dyDescent="0.2">
      <c r="C884" s="10"/>
      <c r="D884" s="10"/>
    </row>
    <row r="885" spans="3:4" ht="12.75" customHeight="1" x14ac:dyDescent="0.2">
      <c r="C885" s="10"/>
      <c r="D885" s="10"/>
    </row>
    <row r="886" spans="3:4" ht="12.75" customHeight="1" x14ac:dyDescent="0.2">
      <c r="C886" s="10"/>
      <c r="D886" s="10"/>
    </row>
    <row r="887" spans="3:4" ht="12.75" customHeight="1" x14ac:dyDescent="0.2">
      <c r="C887" s="10"/>
      <c r="D887" s="10"/>
    </row>
    <row r="888" spans="3:4" ht="12.75" customHeight="1" x14ac:dyDescent="0.2">
      <c r="C888" s="10"/>
      <c r="D888" s="10"/>
    </row>
    <row r="889" spans="3:4" ht="12.75" customHeight="1" x14ac:dyDescent="0.2">
      <c r="C889" s="10"/>
      <c r="D889" s="10"/>
    </row>
    <row r="890" spans="3:4" ht="12.75" customHeight="1" x14ac:dyDescent="0.2">
      <c r="C890" s="10"/>
      <c r="D890" s="10"/>
    </row>
    <row r="891" spans="3:4" ht="12.75" customHeight="1" x14ac:dyDescent="0.2">
      <c r="C891" s="10"/>
      <c r="D891" s="10"/>
    </row>
    <row r="892" spans="3:4" ht="12.75" customHeight="1" x14ac:dyDescent="0.2">
      <c r="C892" s="10"/>
      <c r="D892" s="10"/>
    </row>
    <row r="893" spans="3:4" ht="12.75" customHeight="1" x14ac:dyDescent="0.2">
      <c r="C893" s="10"/>
      <c r="D893" s="10"/>
    </row>
    <row r="894" spans="3:4" ht="12.75" customHeight="1" x14ac:dyDescent="0.2">
      <c r="C894" s="10"/>
      <c r="D894" s="10"/>
    </row>
    <row r="895" spans="3:4" ht="12.75" customHeight="1" x14ac:dyDescent="0.2">
      <c r="C895" s="10"/>
      <c r="D895" s="10"/>
    </row>
    <row r="896" spans="3:4" ht="12.75" customHeight="1" x14ac:dyDescent="0.2">
      <c r="C896" s="10"/>
      <c r="D896" s="10"/>
    </row>
    <row r="897" spans="3:4" ht="12.75" customHeight="1" x14ac:dyDescent="0.2">
      <c r="C897" s="10"/>
      <c r="D897" s="10"/>
    </row>
    <row r="898" spans="3:4" ht="12.75" customHeight="1" x14ac:dyDescent="0.2">
      <c r="C898" s="10"/>
      <c r="D898" s="10"/>
    </row>
    <row r="899" spans="3:4" ht="12.75" customHeight="1" x14ac:dyDescent="0.2">
      <c r="C899" s="10"/>
      <c r="D899" s="10"/>
    </row>
    <row r="900" spans="3:4" ht="12.75" customHeight="1" x14ac:dyDescent="0.2">
      <c r="C900" s="10"/>
      <c r="D900" s="10"/>
    </row>
    <row r="901" spans="3:4" ht="12.75" customHeight="1" x14ac:dyDescent="0.2">
      <c r="C901" s="10"/>
      <c r="D901" s="10"/>
    </row>
    <row r="902" spans="3:4" ht="12.75" customHeight="1" x14ac:dyDescent="0.2">
      <c r="C902" s="10"/>
      <c r="D902" s="10"/>
    </row>
    <row r="903" spans="3:4" ht="12.75" customHeight="1" x14ac:dyDescent="0.2">
      <c r="C903" s="10"/>
      <c r="D903" s="10"/>
    </row>
    <row r="904" spans="3:4" ht="12.75" customHeight="1" x14ac:dyDescent="0.2">
      <c r="C904" s="10"/>
      <c r="D904" s="10"/>
    </row>
    <row r="905" spans="3:4" ht="12.75" customHeight="1" x14ac:dyDescent="0.2">
      <c r="C905" s="10"/>
      <c r="D905" s="10"/>
    </row>
    <row r="906" spans="3:4" ht="12.75" customHeight="1" x14ac:dyDescent="0.2">
      <c r="C906" s="10"/>
      <c r="D906" s="10"/>
    </row>
    <row r="907" spans="3:4" ht="12.75" customHeight="1" x14ac:dyDescent="0.2">
      <c r="C907" s="10"/>
      <c r="D907" s="10"/>
    </row>
    <row r="908" spans="3:4" ht="12.75" customHeight="1" x14ac:dyDescent="0.2">
      <c r="C908" s="10"/>
      <c r="D908" s="10"/>
    </row>
    <row r="909" spans="3:4" ht="12.75" customHeight="1" x14ac:dyDescent="0.2">
      <c r="C909" s="10"/>
      <c r="D909" s="10"/>
    </row>
    <row r="910" spans="3:4" ht="12.75" customHeight="1" x14ac:dyDescent="0.2">
      <c r="C910" s="10"/>
      <c r="D910" s="10"/>
    </row>
    <row r="911" spans="3:4" ht="12.75" customHeight="1" x14ac:dyDescent="0.2">
      <c r="C911" s="10"/>
      <c r="D911" s="10"/>
    </row>
    <row r="912" spans="3:4" ht="12.75" customHeight="1" x14ac:dyDescent="0.2">
      <c r="C912" s="10"/>
      <c r="D912" s="10"/>
    </row>
    <row r="913" spans="3:4" ht="12.75" customHeight="1" x14ac:dyDescent="0.2">
      <c r="C913" s="10"/>
      <c r="D913" s="10"/>
    </row>
    <row r="914" spans="3:4" ht="12.75" customHeight="1" x14ac:dyDescent="0.2">
      <c r="C914" s="10"/>
      <c r="D914" s="10"/>
    </row>
    <row r="915" spans="3:4" ht="12.75" customHeight="1" x14ac:dyDescent="0.2">
      <c r="C915" s="10"/>
      <c r="D915" s="10"/>
    </row>
    <row r="916" spans="3:4" ht="12.75" customHeight="1" x14ac:dyDescent="0.2">
      <c r="C916" s="10"/>
      <c r="D916" s="10"/>
    </row>
    <row r="917" spans="3:4" ht="12.75" customHeight="1" x14ac:dyDescent="0.2">
      <c r="C917" s="10"/>
      <c r="D917" s="10"/>
    </row>
    <row r="918" spans="3:4" ht="12.75" customHeight="1" x14ac:dyDescent="0.2">
      <c r="C918" s="10"/>
      <c r="D918" s="10"/>
    </row>
    <row r="919" spans="3:4" ht="12.75" customHeight="1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2023-08-21T07:26:56Z</dcterms:modified>
</cp:coreProperties>
</file>