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64CEE1F-63AA-485E-AD83-9F087FAF5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L34" i="1" s="1"/>
  <c r="Q34" i="1"/>
  <c r="E35" i="1"/>
  <c r="F35" i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40" i="1"/>
  <c r="F40" i="1"/>
  <c r="G40" i="1" s="1"/>
  <c r="L40" i="1" s="1"/>
  <c r="Q40" i="1"/>
  <c r="E41" i="1"/>
  <c r="F41" i="1" s="1"/>
  <c r="G41" i="1" s="1"/>
  <c r="L41" i="1" s="1"/>
  <c r="Q41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8" i="1"/>
  <c r="F38" i="1" s="1"/>
  <c r="G38" i="1" s="1"/>
  <c r="L38" i="1" s="1"/>
  <c r="Q38" i="1"/>
  <c r="E39" i="1"/>
  <c r="F39" i="1"/>
  <c r="G39" i="1" s="1"/>
  <c r="L39" i="1" s="1"/>
  <c r="Q39" i="1"/>
  <c r="E42" i="1"/>
  <c r="F42" i="1" s="1"/>
  <c r="G42" i="1" s="1"/>
  <c r="L42" i="1" s="1"/>
  <c r="Q42" i="1"/>
  <c r="E43" i="1"/>
  <c r="F43" i="1" s="1"/>
  <c r="G43" i="1" s="1"/>
  <c r="L43" i="1" s="1"/>
  <c r="Q43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45" i="1"/>
  <c r="F45" i="1" s="1"/>
  <c r="G45" i="1" s="1"/>
  <c r="K45" i="1" s="1"/>
  <c r="Q45" i="1"/>
  <c r="E46" i="1"/>
  <c r="F46" i="1" s="1"/>
  <c r="G46" i="1" s="1"/>
  <c r="K46" i="1" s="1"/>
  <c r="Q46" i="1"/>
  <c r="E44" i="1"/>
  <c r="F44" i="1" s="1"/>
  <c r="G44" i="1" s="1"/>
  <c r="K44" i="1" s="1"/>
  <c r="Q44" i="1"/>
  <c r="E47" i="1"/>
  <c r="F47" i="1" s="1"/>
  <c r="G47" i="1" s="1"/>
  <c r="K47" i="1" s="1"/>
  <c r="Q47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1" i="1"/>
  <c r="F21" i="1" s="1"/>
  <c r="G21" i="1" s="1"/>
  <c r="I21" i="1" s="1"/>
  <c r="Q22" i="1"/>
  <c r="Q23" i="1"/>
  <c r="Q24" i="1"/>
  <c r="Q25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C74" i="2"/>
  <c r="D74" i="2"/>
  <c r="A74" i="2"/>
  <c r="H73" i="2"/>
  <c r="B73" i="2"/>
  <c r="G73" i="2"/>
  <c r="D73" i="2"/>
  <c r="C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C70" i="2"/>
  <c r="D70" i="2"/>
  <c r="A70" i="2"/>
  <c r="H69" i="2"/>
  <c r="B69" i="2"/>
  <c r="G69" i="2"/>
  <c r="D69" i="2"/>
  <c r="C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C66" i="2"/>
  <c r="D66" i="2"/>
  <c r="A66" i="2"/>
  <c r="H65" i="2"/>
  <c r="B65" i="2"/>
  <c r="G65" i="2"/>
  <c r="D65" i="2"/>
  <c r="C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C62" i="2"/>
  <c r="D62" i="2"/>
  <c r="A62" i="2"/>
  <c r="H61" i="2"/>
  <c r="B61" i="2"/>
  <c r="G61" i="2"/>
  <c r="D61" i="2"/>
  <c r="C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C58" i="2"/>
  <c r="D58" i="2"/>
  <c r="A58" i="2"/>
  <c r="H57" i="2"/>
  <c r="B57" i="2"/>
  <c r="G57" i="2"/>
  <c r="D57" i="2"/>
  <c r="C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C54" i="2"/>
  <c r="D54" i="2"/>
  <c r="A54" i="2"/>
  <c r="H53" i="2"/>
  <c r="B53" i="2"/>
  <c r="G53" i="2"/>
  <c r="D53" i="2"/>
  <c r="C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C50" i="2"/>
  <c r="D50" i="2"/>
  <c r="A50" i="2"/>
  <c r="H49" i="2"/>
  <c r="B49" i="2"/>
  <c r="G49" i="2"/>
  <c r="D49" i="2"/>
  <c r="C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C46" i="2"/>
  <c r="D46" i="2"/>
  <c r="A46" i="2"/>
  <c r="H45" i="2"/>
  <c r="B45" i="2"/>
  <c r="G45" i="2"/>
  <c r="D45" i="2"/>
  <c r="C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C42" i="2"/>
  <c r="D42" i="2"/>
  <c r="A42" i="2"/>
  <c r="H41" i="2"/>
  <c r="B41" i="2"/>
  <c r="G41" i="2"/>
  <c r="D41" i="2"/>
  <c r="C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C38" i="2"/>
  <c r="D38" i="2"/>
  <c r="A38" i="2"/>
  <c r="H37" i="2"/>
  <c r="B37" i="2"/>
  <c r="G37" i="2"/>
  <c r="D37" i="2"/>
  <c r="C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C34" i="2"/>
  <c r="D34" i="2"/>
  <c r="A34" i="2"/>
  <c r="H33" i="2"/>
  <c r="B33" i="2"/>
  <c r="G33" i="2"/>
  <c r="D33" i="2"/>
  <c r="C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C30" i="2"/>
  <c r="D30" i="2"/>
  <c r="A30" i="2"/>
  <c r="H29" i="2"/>
  <c r="B29" i="2"/>
  <c r="G29" i="2"/>
  <c r="D29" i="2"/>
  <c r="C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C26" i="2"/>
  <c r="D26" i="2"/>
  <c r="A26" i="2"/>
  <c r="H25" i="2"/>
  <c r="B25" i="2"/>
  <c r="G25" i="2"/>
  <c r="D25" i="2"/>
  <c r="C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C22" i="2"/>
  <c r="D22" i="2"/>
  <c r="A22" i="2"/>
  <c r="H21" i="2"/>
  <c r="B21" i="2"/>
  <c r="G21" i="2"/>
  <c r="D21" i="2"/>
  <c r="C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C18" i="2"/>
  <c r="D18" i="2"/>
  <c r="A18" i="2"/>
  <c r="H17" i="2"/>
  <c r="B17" i="2"/>
  <c r="G17" i="2"/>
  <c r="D17" i="2"/>
  <c r="C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C14" i="2"/>
  <c r="D14" i="2"/>
  <c r="A14" i="2"/>
  <c r="H13" i="2"/>
  <c r="B13" i="2"/>
  <c r="G13" i="2"/>
  <c r="D13" i="2"/>
  <c r="C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9" i="1"/>
  <c r="D9" i="1"/>
  <c r="F16" i="1"/>
  <c r="F17" i="1" s="1"/>
  <c r="C17" i="1"/>
  <c r="Q21" i="1"/>
  <c r="C12" i="1"/>
  <c r="C11" i="1"/>
  <c r="O36" i="1" l="1"/>
  <c r="O40" i="1"/>
  <c r="O37" i="1"/>
  <c r="O35" i="1"/>
  <c r="O34" i="1"/>
  <c r="O41" i="1"/>
  <c r="O28" i="1"/>
  <c r="O32" i="1"/>
  <c r="O42" i="1"/>
  <c r="O50" i="1"/>
  <c r="O29" i="1"/>
  <c r="O43" i="1"/>
  <c r="O33" i="1"/>
  <c r="O51" i="1"/>
  <c r="O27" i="1"/>
  <c r="O31" i="1"/>
  <c r="O39" i="1"/>
  <c r="O49" i="1"/>
  <c r="O53" i="1"/>
  <c r="O26" i="1"/>
  <c r="O30" i="1"/>
  <c r="O38" i="1"/>
  <c r="O48" i="1"/>
  <c r="O52" i="1"/>
  <c r="O46" i="1"/>
  <c r="O45" i="1"/>
  <c r="C16" i="1"/>
  <c r="D18" i="1" s="1"/>
  <c r="O23" i="1"/>
  <c r="C15" i="1"/>
  <c r="O24" i="1"/>
  <c r="O22" i="1"/>
  <c r="O44" i="1"/>
  <c r="O21" i="1"/>
  <c r="O25" i="1"/>
  <c r="O47" i="1"/>
  <c r="F18" i="1" l="1"/>
  <c r="F19" i="1" s="1"/>
  <c r="C18" i="1"/>
</calcChain>
</file>

<file path=xl/sharedStrings.xml><?xml version="1.0" encoding="utf-8"?>
<sst xmlns="http://schemas.openxmlformats.org/spreadsheetml/2006/main" count="513" uniqueCount="72">
  <si>
    <t>OEJV 0189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</si>
  <si>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</si>
  <si>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</si>
  <si>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</si>
  <si>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</si>
  <si>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</si>
  <si>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</si>
  <si>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</si>
  <si>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</si>
  <si>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</si>
  <si>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</si>
  <si>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</si>
  <si>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</si>
  <si>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</si>
  <si>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</si>
  <si>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</si>
  <si>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</si>
  <si>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</si>
  <si>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</si>
  <si>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</si>
  <si>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</si>
  <si>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</si>
  <si>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</si>
  <si>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</si>
  <si>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</si>
  <si>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</si>
  <si>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</si>
  <si>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</si>
  <si>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</si>
  <si>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</si>
  <si>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</si>
  <si>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</si>
  <si>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</si>
  <si>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</si>
  <si>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</si>
  <si>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</si>
  <si>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</si>
  <si>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</si>
  <si>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</si>
  <si>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</si>
  <si>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</si>
  <si>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</si>
  <si>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</si>
  <si>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</si>
  <si>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</si>
  <si>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</si>
  <si>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</si>
  <si>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</si>
  <si>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</si>
  <si>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</si>
  <si>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</si>
  <si>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</si>
  <si>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</si>
  <si>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</si>
  <si>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</si>
  <si>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</si>
  <si>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</si>
  <si>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</si>
  <si>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CP Hyi</t>
  </si>
  <si>
    <t>G9374-1063</t>
  </si>
  <si>
    <t>EW:</t>
  </si>
  <si>
    <t>pr_0</t>
  </si>
  <si>
    <t>F0V</t>
  </si>
  <si>
    <t>CP Hyi / GSC 9374-1063</t>
  </si>
  <si>
    <t>as of 2019-06-26</t>
  </si>
  <si>
    <t>VSX</t>
  </si>
  <si>
    <t>JAVSO 49, 251</t>
  </si>
  <si>
    <t>JAVSO, 49, 251</t>
  </si>
  <si>
    <t>TESS/PNC/RAA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</si>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</sst>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21" fillId="0" borderId="0" xfId="0" applyFont="1" applyAlignment="1"/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8" fillId="0" borderId="0" xfId="0" applyFont="1" applyAlignment="1"/>
    <xf numFmtId="165" fontId="38" fillId="0" borderId="0" xfId="0" applyNumberFormat="1" applyFont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/>
    <xf numFmtId="0" fontId="8" fillId="0" borderId="0" xfId="0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Hyi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0DE-BC80-3FCA537F5D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0DE-BC80-3FCA537F5D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A-40DE-BC80-3FCA537F5D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-3.1621000227460172E-2</c:v>
                </c:pt>
                <c:pt idx="2">
                  <c:v>-3.243300012400141E-2</c:v>
                </c:pt>
                <c:pt idx="3">
                  <c:v>-3.1245000165654346E-2</c:v>
                </c:pt>
                <c:pt idx="4">
                  <c:v>-3.2196000138355885E-2</c:v>
                </c:pt>
                <c:pt idx="23">
                  <c:v>-4.5211999997263774E-2</c:v>
                </c:pt>
                <c:pt idx="24">
                  <c:v>-4.5211999778985046E-2</c:v>
                </c:pt>
                <c:pt idx="25">
                  <c:v>-4.6615000173915178E-2</c:v>
                </c:pt>
                <c:pt idx="26">
                  <c:v>-4.6614999999292195E-2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A-40DE-BC80-3FCA537F5D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5">
                  <c:v>-4.5320027093112003E-2</c:v>
                </c:pt>
                <c:pt idx="6">
                  <c:v>-4.4373021919454914E-2</c:v>
                </c:pt>
                <c:pt idx="7">
                  <c:v>-4.5136070308217313E-2</c:v>
                </c:pt>
                <c:pt idx="8">
                  <c:v>-4.5319071410631295E-2</c:v>
                </c:pt>
                <c:pt idx="9">
                  <c:v>-4.5791947050020099E-2</c:v>
                </c:pt>
                <c:pt idx="10">
                  <c:v>-4.5204942289274186E-2</c:v>
                </c:pt>
                <c:pt idx="11">
                  <c:v>-4.5557890560303349E-2</c:v>
                </c:pt>
                <c:pt idx="12">
                  <c:v>-4.4760889322787989E-2</c:v>
                </c:pt>
                <c:pt idx="13">
                  <c:v>-4.54218558879802E-2</c:v>
                </c:pt>
                <c:pt idx="14">
                  <c:v>-4.5154935520258732E-2</c:v>
                </c:pt>
                <c:pt idx="15">
                  <c:v>-4.5051204317132942E-2</c:v>
                </c:pt>
                <c:pt idx="16">
                  <c:v>-4.5054285539663397E-2</c:v>
                </c:pt>
                <c:pt idx="17">
                  <c:v>-4.5695885710301809E-2</c:v>
                </c:pt>
                <c:pt idx="18">
                  <c:v>-4.4918891144334339E-2</c:v>
                </c:pt>
                <c:pt idx="19">
                  <c:v>-4.6041150657401886E-2</c:v>
                </c:pt>
                <c:pt idx="20">
                  <c:v>-4.4334221653116401E-2</c:v>
                </c:pt>
                <c:pt idx="21">
                  <c:v>-4.6627736497612204E-2</c:v>
                </c:pt>
                <c:pt idx="22">
                  <c:v>-4.5130727135983761E-2</c:v>
                </c:pt>
                <c:pt idx="27">
                  <c:v>-4.7281291430408601E-2</c:v>
                </c:pt>
                <c:pt idx="28">
                  <c:v>-4.9484288356325123E-2</c:v>
                </c:pt>
                <c:pt idx="29">
                  <c:v>-4.9389486914151348E-2</c:v>
                </c:pt>
                <c:pt idx="30">
                  <c:v>-4.7692496518720873E-2</c:v>
                </c:pt>
                <c:pt idx="31">
                  <c:v>-4.8895524756517261E-2</c:v>
                </c:pt>
                <c:pt idx="32">
                  <c:v>-4.7878528363071382E-2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A-40DE-BC80-3FCA537F5D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A-40DE-BC80-3FCA537F5D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5.1E-5</c:v>
                  </c:pt>
                  <c:pt idx="6">
                    <c:v>7.4999999999999993E-5</c:v>
                  </c:pt>
                  <c:pt idx="7">
                    <c:v>1.76E-4</c:v>
                  </c:pt>
                  <c:pt idx="8">
                    <c:v>1.6100000000000001E-4</c:v>
                  </c:pt>
                  <c:pt idx="9">
                    <c:v>1.2899999999999999E-4</c:v>
                  </c:pt>
                  <c:pt idx="10">
                    <c:v>1.37E-4</c:v>
                  </c:pt>
                  <c:pt idx="11">
                    <c:v>6.2000000000000003E-5</c:v>
                  </c:pt>
                  <c:pt idx="12">
                    <c:v>1.0399999999999999E-4</c:v>
                  </c:pt>
                  <c:pt idx="13">
                    <c:v>1.8900000000000001E-4</c:v>
                  </c:pt>
                  <c:pt idx="14">
                    <c:v>1.5100000000000001E-4</c:v>
                  </c:pt>
                  <c:pt idx="15">
                    <c:v>1.83E-4</c:v>
                  </c:pt>
                  <c:pt idx="16">
                    <c:v>1.691E-3</c:v>
                  </c:pt>
                  <c:pt idx="17">
                    <c:v>3.6000000000000001E-5</c:v>
                  </c:pt>
                  <c:pt idx="18">
                    <c:v>1.13E-4</c:v>
                  </c:pt>
                  <c:pt idx="19">
                    <c:v>2.0799999999999999E-4</c:v>
                  </c:pt>
                  <c:pt idx="20">
                    <c:v>2.9500000000000001E-4</c:v>
                  </c:pt>
                  <c:pt idx="21">
                    <c:v>1.03E-4</c:v>
                  </c:pt>
                  <c:pt idx="22">
                    <c:v>1.2999999999999999E-4</c:v>
                  </c:pt>
                  <c:pt idx="23">
                    <c:v>3.1199999999999999E-3</c:v>
                  </c:pt>
                  <c:pt idx="24">
                    <c:v>3.1199999999999999E-3</c:v>
                  </c:pt>
                  <c:pt idx="25">
                    <c:v>2.64E-3</c:v>
                  </c:pt>
                  <c:pt idx="26">
                    <c:v>2.64E-3</c:v>
                  </c:pt>
                  <c:pt idx="27">
                    <c:v>1.6799999999999999E-4</c:v>
                  </c:pt>
                  <c:pt idx="28">
                    <c:v>1.45E-4</c:v>
                  </c:pt>
                  <c:pt idx="29">
                    <c:v>9.7999999999999997E-5</c:v>
                  </c:pt>
                  <c:pt idx="30">
                    <c:v>1.2899999999999999E-4</c:v>
                  </c:pt>
                  <c:pt idx="31">
                    <c:v>1.0399999999999999E-4</c:v>
                  </c:pt>
                  <c:pt idx="32">
                    <c:v>1.2E-4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A-40DE-BC80-3FCA537F5D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3.6148013526129327E-3</c:v>
                </c:pt>
                <c:pt idx="1">
                  <c:v>-3.9888633702969786E-2</c:v>
                </c:pt>
                <c:pt idx="2">
                  <c:v>-3.9893016147884347E-2</c:v>
                </c:pt>
                <c:pt idx="3">
                  <c:v>-3.9897398592798901E-2</c:v>
                </c:pt>
                <c:pt idx="4">
                  <c:v>-3.9916023983685774E-2</c:v>
                </c:pt>
                <c:pt idx="5">
                  <c:v>-4.454607703591567E-2</c:v>
                </c:pt>
                <c:pt idx="6">
                  <c:v>-4.4547172647144313E-2</c:v>
                </c:pt>
                <c:pt idx="7">
                  <c:v>-4.4592092707518523E-2</c:v>
                </c:pt>
                <c:pt idx="8">
                  <c:v>-4.4593188318747159E-2</c:v>
                </c:pt>
                <c:pt idx="9">
                  <c:v>-4.4649064491407771E-2</c:v>
                </c:pt>
                <c:pt idx="10">
                  <c:v>-4.4650160102636408E-2</c:v>
                </c:pt>
                <c:pt idx="11">
                  <c:v>-4.4662211826151439E-2</c:v>
                </c:pt>
                <c:pt idx="12">
                  <c:v>-4.4663307437380083E-2</c:v>
                </c:pt>
                <c:pt idx="13">
                  <c:v>-4.466440304860872E-2</c:v>
                </c:pt>
                <c:pt idx="14">
                  <c:v>-4.4665498659837363E-2</c:v>
                </c:pt>
                <c:pt idx="15">
                  <c:v>-4.4710418720211573E-2</c:v>
                </c:pt>
                <c:pt idx="16">
                  <c:v>-4.4711514331440209E-2</c:v>
                </c:pt>
                <c:pt idx="17">
                  <c:v>-4.4712609942668853E-2</c:v>
                </c:pt>
                <c:pt idx="18">
                  <c:v>-4.471370555389749E-2</c:v>
                </c:pt>
                <c:pt idx="19">
                  <c:v>-4.4767390504100821E-2</c:v>
                </c:pt>
                <c:pt idx="20">
                  <c:v>-4.4768486115329457E-2</c:v>
                </c:pt>
                <c:pt idx="21">
                  <c:v>-4.4771772949015375E-2</c:v>
                </c:pt>
                <c:pt idx="22">
                  <c:v>-4.4772868560244018E-2</c:v>
                </c:pt>
                <c:pt idx="23">
                  <c:v>-4.497993908245685E-2</c:v>
                </c:pt>
                <c:pt idx="24">
                  <c:v>-4.497993908245685E-2</c:v>
                </c:pt>
                <c:pt idx="25">
                  <c:v>-4.5002946918258277E-2</c:v>
                </c:pt>
                <c:pt idx="26">
                  <c:v>-4.5002946918258277E-2</c:v>
                </c:pt>
                <c:pt idx="27">
                  <c:v>-4.6036108306865185E-2</c:v>
                </c:pt>
                <c:pt idx="28">
                  <c:v>-4.6037203918093829E-2</c:v>
                </c:pt>
                <c:pt idx="29">
                  <c:v>-4.6086506423382599E-2</c:v>
                </c:pt>
                <c:pt idx="30">
                  <c:v>-4.6087602034611236E-2</c:v>
                </c:pt>
                <c:pt idx="31">
                  <c:v>-4.6154434319558235E-2</c:v>
                </c:pt>
                <c:pt idx="32">
                  <c:v>-4.6155529930786879E-2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A-40DE-BC80-3FCA537F5D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19853.5</c:v>
                </c:pt>
                <c:pt idx="2">
                  <c:v>19855.5</c:v>
                </c:pt>
                <c:pt idx="3">
                  <c:v>19857.5</c:v>
                </c:pt>
                <c:pt idx="4">
                  <c:v>19866</c:v>
                </c:pt>
                <c:pt idx="5">
                  <c:v>21979</c:v>
                </c:pt>
                <c:pt idx="6">
                  <c:v>21979.5</c:v>
                </c:pt>
                <c:pt idx="7">
                  <c:v>22000</c:v>
                </c:pt>
                <c:pt idx="8">
                  <c:v>22000.5</c:v>
                </c:pt>
                <c:pt idx="9">
                  <c:v>22026</c:v>
                </c:pt>
                <c:pt idx="10">
                  <c:v>22026.5</c:v>
                </c:pt>
                <c:pt idx="11">
                  <c:v>22032</c:v>
                </c:pt>
                <c:pt idx="12">
                  <c:v>22032.5</c:v>
                </c:pt>
                <c:pt idx="13">
                  <c:v>22033</c:v>
                </c:pt>
                <c:pt idx="14">
                  <c:v>22033.5</c:v>
                </c:pt>
                <c:pt idx="15">
                  <c:v>22054</c:v>
                </c:pt>
                <c:pt idx="16">
                  <c:v>22054.5</c:v>
                </c:pt>
                <c:pt idx="17">
                  <c:v>22055</c:v>
                </c:pt>
                <c:pt idx="18">
                  <c:v>22055.5</c:v>
                </c:pt>
                <c:pt idx="19">
                  <c:v>22080</c:v>
                </c:pt>
                <c:pt idx="20">
                  <c:v>22080.5</c:v>
                </c:pt>
                <c:pt idx="21">
                  <c:v>22082</c:v>
                </c:pt>
                <c:pt idx="22">
                  <c:v>22082.5</c:v>
                </c:pt>
                <c:pt idx="23">
                  <c:v>22177</c:v>
                </c:pt>
                <c:pt idx="24">
                  <c:v>22177</c:v>
                </c:pt>
                <c:pt idx="25">
                  <c:v>22187.5</c:v>
                </c:pt>
                <c:pt idx="26">
                  <c:v>22187.5</c:v>
                </c:pt>
                <c:pt idx="27">
                  <c:v>22659</c:v>
                </c:pt>
                <c:pt idx="28">
                  <c:v>22659.5</c:v>
                </c:pt>
                <c:pt idx="29">
                  <c:v>22682</c:v>
                </c:pt>
                <c:pt idx="30">
                  <c:v>22682.5</c:v>
                </c:pt>
                <c:pt idx="31">
                  <c:v>22713</c:v>
                </c:pt>
                <c:pt idx="32">
                  <c:v>22713.5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A-40DE-BC80-3FCA537F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0072"/>
        <c:axId val="1"/>
      </c:scatterChart>
      <c:valAx>
        <c:axId val="76651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28575</xdr:rowOff>
    </xdr:from>
    <xdr:to>
      <xdr:col>18</xdr:col>
      <xdr:colOff>590550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C6D051-E671-B86E-E6CD-EC55464B1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8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63</v>
      </c>
      <c r="F1" s="51" t="s">
        <v>58</v>
      </c>
      <c r="G1" s="30">
        <v>2010</v>
      </c>
      <c r="H1" s="31"/>
      <c r="I1" s="52" t="s">
        <v>59</v>
      </c>
      <c r="J1" s="51" t="s">
        <v>58</v>
      </c>
      <c r="K1" s="53">
        <v>3.0013700000000001</v>
      </c>
      <c r="L1" s="33">
        <v>-81.051900000000003</v>
      </c>
      <c r="M1" s="34">
        <v>48500.225599999998</v>
      </c>
      <c r="N1" s="34">
        <v>0.479406</v>
      </c>
      <c r="O1" s="32" t="s">
        <v>60</v>
      </c>
      <c r="P1" s="33">
        <v>7.9</v>
      </c>
      <c r="Q1" s="33">
        <v>8.0399999999999991</v>
      </c>
      <c r="R1" s="54" t="s">
        <v>61</v>
      </c>
      <c r="S1" s="32" t="s">
        <v>62</v>
      </c>
    </row>
    <row r="2" spans="1:19" x14ac:dyDescent="0.2">
      <c r="A2" t="s">
        <v>26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6" t="s">
        <v>39</v>
      </c>
      <c r="D4" s="27" t="s">
        <v>39</v>
      </c>
      <c r="E4" s="55" t="s">
        <v>64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70">
        <v>48500.225599999998</v>
      </c>
      <c r="D7" s="28" t="s">
        <v>65</v>
      </c>
    </row>
    <row r="8" spans="1:19" x14ac:dyDescent="0.2">
      <c r="A8" t="s">
        <v>6</v>
      </c>
      <c r="C8" s="70">
        <v>0.479406</v>
      </c>
      <c r="D8" s="28" t="s">
        <v>65</v>
      </c>
    </row>
    <row r="9" spans="1:19" x14ac:dyDescent="0.2">
      <c r="A9" s="24" t="s">
        <v>34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INTERCEPT(INDIRECT($D$9):G990,INDIRECT($C$9):F990)</f>
        <v>3.6148013526129327E-3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SLOPE(INDIRECT($D$9):G990,INDIRECT($C$9):F990)</f>
        <v>-2.1912224572787026E-6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(C7+C11)+(C8+C12)*INT(MAX(F21:F3531))</f>
        <v>59388.92792356568</v>
      </c>
      <c r="E15" s="14" t="s">
        <v>36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0.47940380877754274</v>
      </c>
      <c r="E16" s="14" t="s">
        <v>32</v>
      </c>
      <c r="F16" s="36">
        <f ca="1">NOW()+15018.5+$C$5/24</f>
        <v>60325.75107175926</v>
      </c>
    </row>
    <row r="17" spans="1:23" ht="13.5" thickBot="1" x14ac:dyDescent="0.25">
      <c r="A17" s="14" t="s">
        <v>29</v>
      </c>
      <c r="B17" s="10"/>
      <c r="C17" s="10">
        <f>COUNT(C21:C2189)</f>
        <v>33</v>
      </c>
      <c r="E17" s="14" t="s">
        <v>37</v>
      </c>
      <c r="F17" s="15">
        <f ca="1">ROUND(2*(F16-$C$7)/$C$8,0)/2+F15</f>
        <v>24668</v>
      </c>
    </row>
    <row r="18" spans="1:23" ht="14.25" thickTop="1" thickBot="1" x14ac:dyDescent="0.25">
      <c r="A18" s="16" t="s">
        <v>8</v>
      </c>
      <c r="B18" s="10"/>
      <c r="C18" s="19">
        <f ca="1">+C15</f>
        <v>59388.92792356568</v>
      </c>
      <c r="D18" s="20">
        <f ca="1">+C16</f>
        <v>0.47940380877754274</v>
      </c>
      <c r="E18" s="14" t="s">
        <v>38</v>
      </c>
      <c r="F18" s="23">
        <f ca="1">ROUND(2*(F16-$C$15)/$C$16,0)/2+F15</f>
        <v>1955</v>
      </c>
    </row>
    <row r="19" spans="1:23" ht="13.5" thickTop="1" x14ac:dyDescent="0.2">
      <c r="E19" s="14" t="s">
        <v>33</v>
      </c>
      <c r="F19" s="18">
        <f ca="1">+$C$15+$C$16*F18-15018.5-$C$5/24</f>
        <v>45308.05820305911</v>
      </c>
    </row>
    <row r="20" spans="1:23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70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3" ht="12" customHeight="1" x14ac:dyDescent="0.2">
      <c r="A21" t="s">
        <v>65</v>
      </c>
      <c r="C21" s="8">
        <v>48500.225599999998</v>
      </c>
      <c r="D21" s="8" t="s">
        <v>16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I21">
        <f>+G21</f>
        <v>0</v>
      </c>
      <c r="O21">
        <f t="shared" ref="O21:O53" ca="1" si="3">+C$11+C$12*$F21</f>
        <v>3.6148013526129327E-3</v>
      </c>
      <c r="Q21" s="2">
        <f t="shared" ref="Q21:Q53" si="4">+C21-15018.5</f>
        <v>33481.725599999998</v>
      </c>
    </row>
    <row r="22" spans="1:23" ht="12" customHeight="1" x14ac:dyDescent="0.2">
      <c r="A22" s="56" t="s">
        <v>0</v>
      </c>
      <c r="B22" s="57" t="s">
        <v>2</v>
      </c>
      <c r="C22" s="56">
        <v>58018.080999999773</v>
      </c>
      <c r="D22" s="56">
        <v>3.0000000000000001E-3</v>
      </c>
      <c r="E22">
        <f t="shared" si="0"/>
        <v>19853.434041292297</v>
      </c>
      <c r="F22">
        <f t="shared" si="1"/>
        <v>19853.5</v>
      </c>
      <c r="G22">
        <f t="shared" si="2"/>
        <v>-3.1621000227460172E-2</v>
      </c>
      <c r="K22">
        <f>+G22</f>
        <v>-3.1621000227460172E-2</v>
      </c>
      <c r="O22">
        <f t="shared" ca="1" si="3"/>
        <v>-3.9888633702969786E-2</v>
      </c>
      <c r="Q22" s="2">
        <f t="shared" si="4"/>
        <v>42999.580999999773</v>
      </c>
    </row>
    <row r="23" spans="1:23" ht="12" customHeight="1" x14ac:dyDescent="0.2">
      <c r="A23" s="56" t="s">
        <v>0</v>
      </c>
      <c r="B23" s="57" t="s">
        <v>2</v>
      </c>
      <c r="C23" s="56">
        <v>58019.038999999873</v>
      </c>
      <c r="D23" s="56">
        <v>3.0000000000000001E-3</v>
      </c>
      <c r="E23">
        <f t="shared" si="0"/>
        <v>19855.432347529808</v>
      </c>
      <c r="F23">
        <f t="shared" si="1"/>
        <v>19855.5</v>
      </c>
      <c r="G23">
        <f t="shared" si="2"/>
        <v>-3.243300012400141E-2</v>
      </c>
      <c r="K23">
        <f>+G23</f>
        <v>-3.243300012400141E-2</v>
      </c>
      <c r="O23">
        <f t="shared" ca="1" si="3"/>
        <v>-3.9893016147884347E-2</v>
      </c>
      <c r="Q23" s="2">
        <f t="shared" si="4"/>
        <v>43000.538999999873</v>
      </c>
    </row>
    <row r="24" spans="1:23" ht="12" customHeight="1" x14ac:dyDescent="0.2">
      <c r="A24" s="56" t="s">
        <v>0</v>
      </c>
      <c r="B24" s="57" t="s">
        <v>2</v>
      </c>
      <c r="C24" s="56">
        <v>58019.998999999836</v>
      </c>
      <c r="D24" s="56">
        <v>3.0000000000000001E-3</v>
      </c>
      <c r="E24">
        <f t="shared" si="0"/>
        <v>19857.434825596338</v>
      </c>
      <c r="F24">
        <f t="shared" si="1"/>
        <v>19857.5</v>
      </c>
      <c r="G24">
        <f t="shared" si="2"/>
        <v>-3.1245000165654346E-2</v>
      </c>
      <c r="K24">
        <f>+G24</f>
        <v>-3.1245000165654346E-2</v>
      </c>
      <c r="O24">
        <f t="shared" ca="1" si="3"/>
        <v>-3.9897398592798901E-2</v>
      </c>
      <c r="Q24" s="2">
        <f t="shared" si="4"/>
        <v>43001.498999999836</v>
      </c>
    </row>
    <row r="25" spans="1:23" ht="12" customHeight="1" x14ac:dyDescent="0.2">
      <c r="A25" s="56" t="s">
        <v>0</v>
      </c>
      <c r="B25" s="57" t="s">
        <v>1</v>
      </c>
      <c r="C25" s="56">
        <v>58024.072999999858</v>
      </c>
      <c r="D25" s="56">
        <v>3.0000000000000001E-3</v>
      </c>
      <c r="E25">
        <f t="shared" si="0"/>
        <v>19865.93284189155</v>
      </c>
      <c r="F25">
        <f t="shared" si="1"/>
        <v>19866</v>
      </c>
      <c r="G25">
        <f t="shared" si="2"/>
        <v>-3.2196000138355885E-2</v>
      </c>
      <c r="K25">
        <f>+G25</f>
        <v>-3.2196000138355885E-2</v>
      </c>
      <c r="O25">
        <f t="shared" ca="1" si="3"/>
        <v>-3.9916023983685774E-2</v>
      </c>
      <c r="Q25" s="2">
        <f t="shared" si="4"/>
        <v>43005.572999999858</v>
      </c>
    </row>
    <row r="26" spans="1:23" ht="12" customHeight="1" x14ac:dyDescent="0.25">
      <c r="A26" s="64" t="s">
        <v>68</v>
      </c>
      <c r="B26" s="65" t="s">
        <v>1</v>
      </c>
      <c r="C26" s="64">
        <v>59037.044753972907</v>
      </c>
      <c r="D26" s="64">
        <v>5.1E-5</v>
      </c>
      <c r="E26">
        <f t="shared" si="0"/>
        <v>21978.905466291428</v>
      </c>
      <c r="F26">
        <f t="shared" si="1"/>
        <v>21979</v>
      </c>
      <c r="G26">
        <f t="shared" si="2"/>
        <v>-4.5320027093112003E-2</v>
      </c>
      <c r="L26">
        <f t="shared" ref="L26:L43" si="5">+G26</f>
        <v>-4.5320027093112003E-2</v>
      </c>
      <c r="O26">
        <f t="shared" ca="1" si="3"/>
        <v>-4.454607703591567E-2</v>
      </c>
      <c r="Q26" s="2">
        <f t="shared" si="4"/>
        <v>44018.544753972907</v>
      </c>
      <c r="W26" s="69" t="s">
        <v>71</v>
      </c>
    </row>
    <row r="27" spans="1:23" ht="12" customHeight="1" x14ac:dyDescent="0.25">
      <c r="A27" s="64" t="s">
        <v>68</v>
      </c>
      <c r="B27" s="65" t="s">
        <v>2</v>
      </c>
      <c r="C27" s="64">
        <v>59037.28540397808</v>
      </c>
      <c r="D27" s="64">
        <v>7.4999999999999993E-5</v>
      </c>
      <c r="E27">
        <f t="shared" si="0"/>
        <v>21979.407441663396</v>
      </c>
      <c r="F27">
        <f t="shared" si="1"/>
        <v>21979.5</v>
      </c>
      <c r="G27">
        <f t="shared" si="2"/>
        <v>-4.4373021919454914E-2</v>
      </c>
      <c r="L27">
        <f t="shared" si="5"/>
        <v>-4.4373021919454914E-2</v>
      </c>
      <c r="O27">
        <f t="shared" ca="1" si="3"/>
        <v>-4.4547172647144313E-2</v>
      </c>
      <c r="Q27" s="2">
        <f t="shared" si="4"/>
        <v>44018.78540397808</v>
      </c>
      <c r="W27" s="69" t="s">
        <v>71</v>
      </c>
    </row>
    <row r="28" spans="1:23" ht="12" customHeight="1" x14ac:dyDescent="0.25">
      <c r="A28" s="64" t="s">
        <v>68</v>
      </c>
      <c r="B28" s="65" t="s">
        <v>1</v>
      </c>
      <c r="C28" s="64">
        <v>59047.11246392969</v>
      </c>
      <c r="D28" s="64">
        <v>1.76E-4</v>
      </c>
      <c r="E28">
        <f t="shared" si="0"/>
        <v>21999.905850009578</v>
      </c>
      <c r="F28">
        <f t="shared" si="1"/>
        <v>22000</v>
      </c>
      <c r="G28">
        <f t="shared" si="2"/>
        <v>-4.5136070308217313E-2</v>
      </c>
      <c r="L28">
        <f t="shared" si="5"/>
        <v>-4.5136070308217313E-2</v>
      </c>
      <c r="O28">
        <f t="shared" ca="1" si="3"/>
        <v>-4.4592092707518523E-2</v>
      </c>
      <c r="Q28" s="2">
        <f t="shared" si="4"/>
        <v>44028.61246392969</v>
      </c>
      <c r="W28" s="69" t="s">
        <v>71</v>
      </c>
    </row>
    <row r="29" spans="1:23" ht="12" customHeight="1" x14ac:dyDescent="0.25">
      <c r="A29" s="64" t="s">
        <v>68</v>
      </c>
      <c r="B29" s="65" t="s">
        <v>2</v>
      </c>
      <c r="C29" s="64">
        <v>59047.351983928587</v>
      </c>
      <c r="D29" s="64">
        <v>1.6100000000000001E-4</v>
      </c>
      <c r="E29">
        <f t="shared" si="0"/>
        <v>22000.405468284898</v>
      </c>
      <c r="F29">
        <f t="shared" si="1"/>
        <v>22000.5</v>
      </c>
      <c r="G29">
        <f t="shared" si="2"/>
        <v>-4.5319071410631295E-2</v>
      </c>
      <c r="L29">
        <f t="shared" si="5"/>
        <v>-4.5319071410631295E-2</v>
      </c>
      <c r="O29">
        <f t="shared" ca="1" si="3"/>
        <v>-4.4593188318747159E-2</v>
      </c>
      <c r="Q29" s="2">
        <f t="shared" si="4"/>
        <v>44028.851983928587</v>
      </c>
      <c r="W29" s="69" t="s">
        <v>71</v>
      </c>
    </row>
    <row r="30" spans="1:23" ht="12" customHeight="1" x14ac:dyDescent="0.25">
      <c r="A30" s="64" t="s">
        <v>68</v>
      </c>
      <c r="B30" s="65" t="s">
        <v>1</v>
      </c>
      <c r="C30" s="64">
        <v>59059.576364052948</v>
      </c>
      <c r="D30" s="64">
        <v>1.2899999999999999E-4</v>
      </c>
      <c r="E30">
        <f t="shared" si="0"/>
        <v>22025.904481906673</v>
      </c>
      <c r="F30">
        <f t="shared" si="1"/>
        <v>22026</v>
      </c>
      <c r="G30">
        <f t="shared" si="2"/>
        <v>-4.5791947050020099E-2</v>
      </c>
      <c r="L30">
        <f t="shared" si="5"/>
        <v>-4.5791947050020099E-2</v>
      </c>
      <c r="O30">
        <f t="shared" ca="1" si="3"/>
        <v>-4.4649064491407771E-2</v>
      </c>
      <c r="Q30" s="2">
        <f t="shared" si="4"/>
        <v>44041.076364052948</v>
      </c>
      <c r="W30" s="69" t="s">
        <v>71</v>
      </c>
    </row>
    <row r="31" spans="1:23" ht="12" customHeight="1" x14ac:dyDescent="0.25">
      <c r="A31" s="64" t="s">
        <v>68</v>
      </c>
      <c r="B31" s="65" t="s">
        <v>2</v>
      </c>
      <c r="C31" s="64">
        <v>59059.816654057708</v>
      </c>
      <c r="D31" s="64">
        <v>1.37E-4</v>
      </c>
      <c r="E31">
        <f t="shared" si="0"/>
        <v>22026.405706348502</v>
      </c>
      <c r="F31">
        <f t="shared" si="1"/>
        <v>22026.5</v>
      </c>
      <c r="G31">
        <f t="shared" si="2"/>
        <v>-4.5204942289274186E-2</v>
      </c>
      <c r="L31">
        <f t="shared" si="5"/>
        <v>-4.5204942289274186E-2</v>
      </c>
      <c r="O31">
        <f t="shared" ca="1" si="3"/>
        <v>-4.4650160102636408E-2</v>
      </c>
      <c r="Q31" s="2">
        <f t="shared" si="4"/>
        <v>44041.316654057708</v>
      </c>
      <c r="W31" s="69" t="s">
        <v>71</v>
      </c>
    </row>
    <row r="32" spans="1:23" ht="12" customHeight="1" x14ac:dyDescent="0.25">
      <c r="A32" s="64" t="s">
        <v>69</v>
      </c>
      <c r="B32" s="65" t="s">
        <v>1</v>
      </c>
      <c r="C32" s="64">
        <v>59062.453034109436</v>
      </c>
      <c r="D32" s="64">
        <v>6.2000000000000003E-5</v>
      </c>
      <c r="E32">
        <f t="shared" si="0"/>
        <v>22031.904970128529</v>
      </c>
      <c r="F32">
        <f t="shared" si="1"/>
        <v>22032</v>
      </c>
      <c r="G32">
        <f t="shared" si="2"/>
        <v>-4.5557890560303349E-2</v>
      </c>
      <c r="L32">
        <f t="shared" si="5"/>
        <v>-4.5557890560303349E-2</v>
      </c>
      <c r="O32">
        <f t="shared" ca="1" si="3"/>
        <v>-4.4662211826151439E-2</v>
      </c>
      <c r="Q32" s="2">
        <f t="shared" si="4"/>
        <v>44043.953034109436</v>
      </c>
      <c r="W32" s="69" t="s">
        <v>71</v>
      </c>
    </row>
    <row r="33" spans="1:23" ht="12" customHeight="1" x14ac:dyDescent="0.25">
      <c r="A33" s="64" t="s">
        <v>69</v>
      </c>
      <c r="B33" s="65" t="s">
        <v>2</v>
      </c>
      <c r="C33" s="64">
        <v>59062.693534110673</v>
      </c>
      <c r="D33" s="64">
        <v>1.0399999999999999E-4</v>
      </c>
      <c r="E33">
        <f t="shared" si="0"/>
        <v>22032.406632605089</v>
      </c>
      <c r="F33">
        <f t="shared" si="1"/>
        <v>22032.5</v>
      </c>
      <c r="G33">
        <f t="shared" si="2"/>
        <v>-4.4760889322787989E-2</v>
      </c>
      <c r="L33">
        <f t="shared" si="5"/>
        <v>-4.4760889322787989E-2</v>
      </c>
      <c r="O33">
        <f t="shared" ca="1" si="3"/>
        <v>-4.4663307437380083E-2</v>
      </c>
      <c r="Q33" s="2">
        <f t="shared" si="4"/>
        <v>44044.193534110673</v>
      </c>
      <c r="W33" s="69" t="s">
        <v>71</v>
      </c>
    </row>
    <row r="34" spans="1:23" ht="12" customHeight="1" x14ac:dyDescent="0.2">
      <c r="A34" s="66" t="s">
        <v>68</v>
      </c>
      <c r="B34" s="67" t="s">
        <v>1</v>
      </c>
      <c r="C34" s="66">
        <v>59062.932576144114</v>
      </c>
      <c r="D34" s="68">
        <v>1.8900000000000001E-4</v>
      </c>
      <c r="E34">
        <f t="shared" si="0"/>
        <v>22032.905253885259</v>
      </c>
      <c r="F34">
        <f t="shared" si="1"/>
        <v>22033</v>
      </c>
      <c r="G34">
        <f t="shared" si="2"/>
        <v>-4.54218558879802E-2</v>
      </c>
      <c r="L34">
        <f t="shared" si="5"/>
        <v>-4.54218558879802E-2</v>
      </c>
      <c r="O34">
        <f t="shared" ca="1" si="3"/>
        <v>-4.466440304860872E-2</v>
      </c>
      <c r="Q34" s="2">
        <f t="shared" si="4"/>
        <v>44044.432576144114</v>
      </c>
      <c r="W34" s="69" t="s">
        <v>71</v>
      </c>
    </row>
    <row r="35" spans="1:23" ht="12" customHeight="1" x14ac:dyDescent="0.2">
      <c r="A35" s="66" t="s">
        <v>68</v>
      </c>
      <c r="B35" s="67" t="s">
        <v>2</v>
      </c>
      <c r="C35" s="66">
        <v>59063.172546064481</v>
      </c>
      <c r="D35" s="68">
        <v>1.5100000000000001E-4</v>
      </c>
      <c r="E35">
        <f t="shared" si="0"/>
        <v>22033.405810658362</v>
      </c>
      <c r="F35">
        <f t="shared" si="1"/>
        <v>22033.5</v>
      </c>
      <c r="G35">
        <f t="shared" si="2"/>
        <v>-4.5154935520258732E-2</v>
      </c>
      <c r="L35">
        <f t="shared" si="5"/>
        <v>-4.5154935520258732E-2</v>
      </c>
      <c r="O35">
        <f t="shared" ca="1" si="3"/>
        <v>-4.4665498659837363E-2</v>
      </c>
      <c r="Q35" s="2">
        <f t="shared" si="4"/>
        <v>44044.672546064481</v>
      </c>
      <c r="W35" s="69" t="s">
        <v>71</v>
      </c>
    </row>
    <row r="36" spans="1:23" ht="12" customHeight="1" x14ac:dyDescent="0.2">
      <c r="A36" s="66" t="s">
        <v>68</v>
      </c>
      <c r="B36" s="67" t="s">
        <v>1</v>
      </c>
      <c r="C36" s="66">
        <v>59073.000472795684</v>
      </c>
      <c r="D36" s="68">
        <v>1.83E-4</v>
      </c>
      <c r="E36">
        <f t="shared" si="0"/>
        <v>22053.906027032797</v>
      </c>
      <c r="F36">
        <f t="shared" si="1"/>
        <v>22054</v>
      </c>
      <c r="G36">
        <f t="shared" si="2"/>
        <v>-4.5051204317132942E-2</v>
      </c>
      <c r="L36">
        <f t="shared" si="5"/>
        <v>-4.5051204317132942E-2</v>
      </c>
      <c r="O36">
        <f t="shared" ca="1" si="3"/>
        <v>-4.4710418720211573E-2</v>
      </c>
      <c r="Q36" s="2">
        <f t="shared" si="4"/>
        <v>44054.500472795684</v>
      </c>
      <c r="W36" s="69" t="s">
        <v>71</v>
      </c>
    </row>
    <row r="37" spans="1:23" ht="12" customHeight="1" x14ac:dyDescent="0.2">
      <c r="A37" s="66" t="s">
        <v>68</v>
      </c>
      <c r="B37" s="67" t="s">
        <v>2</v>
      </c>
      <c r="C37" s="66">
        <v>59073.240172714461</v>
      </c>
      <c r="D37" s="68">
        <v>1.691E-3</v>
      </c>
      <c r="E37">
        <f t="shared" si="0"/>
        <v>22054.406020605631</v>
      </c>
      <c r="F37">
        <f t="shared" si="1"/>
        <v>22054.5</v>
      </c>
      <c r="G37">
        <f t="shared" si="2"/>
        <v>-4.5054285539663397E-2</v>
      </c>
      <c r="L37">
        <f t="shared" si="5"/>
        <v>-4.5054285539663397E-2</v>
      </c>
      <c r="O37">
        <f t="shared" ca="1" si="3"/>
        <v>-4.4711514331440209E-2</v>
      </c>
      <c r="Q37" s="2">
        <f t="shared" si="4"/>
        <v>44054.740172714461</v>
      </c>
      <c r="W37" s="69" t="s">
        <v>71</v>
      </c>
    </row>
    <row r="38" spans="1:23" ht="12" customHeight="1" x14ac:dyDescent="0.25">
      <c r="A38" s="64" t="s">
        <v>69</v>
      </c>
      <c r="B38" s="65" t="s">
        <v>1</v>
      </c>
      <c r="C38" s="64">
        <v>59073.479234114289</v>
      </c>
      <c r="D38" s="64">
        <v>3.6000000000000001E-5</v>
      </c>
      <c r="E38">
        <f t="shared" si="0"/>
        <v>22054.904682282431</v>
      </c>
      <c r="F38">
        <f t="shared" si="1"/>
        <v>22055</v>
      </c>
      <c r="G38">
        <f t="shared" si="2"/>
        <v>-4.5695885710301809E-2</v>
      </c>
      <c r="L38">
        <f t="shared" si="5"/>
        <v>-4.5695885710301809E-2</v>
      </c>
      <c r="O38">
        <f t="shared" ca="1" si="3"/>
        <v>-4.4712609942668853E-2</v>
      </c>
      <c r="Q38" s="2">
        <f t="shared" si="4"/>
        <v>44054.979234114289</v>
      </c>
      <c r="W38" s="69" t="s">
        <v>71</v>
      </c>
    </row>
    <row r="39" spans="1:23" ht="12" customHeight="1" x14ac:dyDescent="0.25">
      <c r="A39" s="64" t="s">
        <v>69</v>
      </c>
      <c r="B39" s="65" t="s">
        <v>2</v>
      </c>
      <c r="C39" s="64">
        <v>59073.719714108855</v>
      </c>
      <c r="D39" s="64">
        <v>1.13E-4</v>
      </c>
      <c r="E39">
        <f t="shared" si="0"/>
        <v>22055.406303026779</v>
      </c>
      <c r="F39">
        <f t="shared" si="1"/>
        <v>22055.5</v>
      </c>
      <c r="G39">
        <f t="shared" si="2"/>
        <v>-4.4918891144334339E-2</v>
      </c>
      <c r="L39">
        <f t="shared" si="5"/>
        <v>-4.4918891144334339E-2</v>
      </c>
      <c r="O39">
        <f t="shared" ca="1" si="3"/>
        <v>-4.471370555389749E-2</v>
      </c>
      <c r="Q39" s="2">
        <f t="shared" si="4"/>
        <v>44055.219714108855</v>
      </c>
      <c r="W39" s="69" t="s">
        <v>71</v>
      </c>
    </row>
    <row r="40" spans="1:23" ht="12" customHeight="1" x14ac:dyDescent="0.2">
      <c r="A40" s="66" t="s">
        <v>68</v>
      </c>
      <c r="B40" s="67" t="s">
        <v>1</v>
      </c>
      <c r="C40" s="66">
        <v>59085.464038849343</v>
      </c>
      <c r="D40" s="68">
        <v>2.0799999999999999E-4</v>
      </c>
      <c r="E40">
        <f t="shared" si="0"/>
        <v>22079.903962089222</v>
      </c>
      <c r="F40">
        <f t="shared" si="1"/>
        <v>22080</v>
      </c>
      <c r="G40">
        <f t="shared" si="2"/>
        <v>-4.6041150657401886E-2</v>
      </c>
      <c r="L40">
        <f t="shared" si="5"/>
        <v>-4.6041150657401886E-2</v>
      </c>
      <c r="O40">
        <f t="shared" ca="1" si="3"/>
        <v>-4.4767390504100821E-2</v>
      </c>
      <c r="Q40" s="2">
        <f t="shared" si="4"/>
        <v>44066.964038849343</v>
      </c>
      <c r="W40" s="69" t="s">
        <v>71</v>
      </c>
    </row>
    <row r="41" spans="1:23" ht="12" customHeight="1" x14ac:dyDescent="0.2">
      <c r="A41" s="66" t="s">
        <v>68</v>
      </c>
      <c r="B41" s="67" t="s">
        <v>2</v>
      </c>
      <c r="C41" s="66">
        <v>59085.705448778346</v>
      </c>
      <c r="D41" s="68">
        <v>2.9500000000000001E-4</v>
      </c>
      <c r="E41">
        <f t="shared" si="0"/>
        <v>22080.407522597441</v>
      </c>
      <c r="F41">
        <f t="shared" si="1"/>
        <v>22080.5</v>
      </c>
      <c r="G41">
        <f t="shared" si="2"/>
        <v>-4.4334221653116401E-2</v>
      </c>
      <c r="L41">
        <f t="shared" si="5"/>
        <v>-4.4334221653116401E-2</v>
      </c>
      <c r="O41">
        <f t="shared" ca="1" si="3"/>
        <v>-4.4768486115329457E-2</v>
      </c>
      <c r="Q41" s="2">
        <f t="shared" si="4"/>
        <v>44067.205448778346</v>
      </c>
      <c r="W41" s="69" t="s">
        <v>71</v>
      </c>
    </row>
    <row r="42" spans="1:23" ht="12" customHeight="1" x14ac:dyDescent="0.25">
      <c r="A42" s="64" t="s">
        <v>69</v>
      </c>
      <c r="B42" s="65" t="s">
        <v>1</v>
      </c>
      <c r="C42" s="64">
        <v>59086.4222642635</v>
      </c>
      <c r="D42" s="64">
        <v>1.03E-4</v>
      </c>
      <c r="E42">
        <f t="shared" si="0"/>
        <v>22081.902738521214</v>
      </c>
      <c r="F42">
        <f t="shared" si="1"/>
        <v>22082</v>
      </c>
      <c r="G42">
        <f t="shared" si="2"/>
        <v>-4.6627736497612204E-2</v>
      </c>
      <c r="L42">
        <f t="shared" si="5"/>
        <v>-4.6627736497612204E-2</v>
      </c>
      <c r="O42">
        <f t="shared" ca="1" si="3"/>
        <v>-4.4771772949015375E-2</v>
      </c>
      <c r="Q42" s="2">
        <f t="shared" si="4"/>
        <v>44067.9222642635</v>
      </c>
      <c r="W42" s="69" t="s">
        <v>71</v>
      </c>
    </row>
    <row r="43" spans="1:23" ht="12" customHeight="1" x14ac:dyDescent="0.25">
      <c r="A43" s="64" t="s">
        <v>69</v>
      </c>
      <c r="B43" s="65" t="s">
        <v>2</v>
      </c>
      <c r="C43" s="64">
        <v>59086.66346427286</v>
      </c>
      <c r="D43" s="64">
        <v>1.2999999999999999E-4</v>
      </c>
      <c r="E43">
        <f t="shared" si="0"/>
        <v>22082.405861154977</v>
      </c>
      <c r="F43">
        <f t="shared" si="1"/>
        <v>22082.5</v>
      </c>
      <c r="G43">
        <f t="shared" si="2"/>
        <v>-4.5130727135983761E-2</v>
      </c>
      <c r="L43">
        <f t="shared" si="5"/>
        <v>-4.5130727135983761E-2</v>
      </c>
      <c r="O43">
        <f t="shared" ca="1" si="3"/>
        <v>-4.4772868560244018E-2</v>
      </c>
      <c r="Q43" s="2">
        <f t="shared" si="4"/>
        <v>44068.16346427286</v>
      </c>
      <c r="W43" s="69" t="s">
        <v>71</v>
      </c>
    </row>
    <row r="44" spans="1:23" ht="12" customHeight="1" x14ac:dyDescent="0.2">
      <c r="A44" s="58" t="s">
        <v>66</v>
      </c>
      <c r="B44" s="59" t="s">
        <v>2</v>
      </c>
      <c r="C44" s="60">
        <v>59131.967250000002</v>
      </c>
      <c r="D44" s="60">
        <v>3.1199999999999999E-3</v>
      </c>
      <c r="E44">
        <f t="shared" si="0"/>
        <v>22176.905691626729</v>
      </c>
      <c r="F44">
        <f t="shared" si="1"/>
        <v>22177</v>
      </c>
      <c r="G44">
        <f t="shared" si="2"/>
        <v>-4.5211999997263774E-2</v>
      </c>
      <c r="K44">
        <f>+G44</f>
        <v>-4.5211999997263774E-2</v>
      </c>
      <c r="O44">
        <f t="shared" ca="1" si="3"/>
        <v>-4.497993908245685E-2</v>
      </c>
      <c r="Q44" s="2">
        <f t="shared" si="4"/>
        <v>44113.467250000002</v>
      </c>
      <c r="W44" s="69"/>
    </row>
    <row r="45" spans="1:23" ht="12" customHeight="1" x14ac:dyDescent="0.2">
      <c r="A45" s="61" t="s">
        <v>67</v>
      </c>
      <c r="B45" s="62" t="s">
        <v>1</v>
      </c>
      <c r="C45" s="63">
        <v>59131.96725000022</v>
      </c>
      <c r="D45" s="61">
        <v>3.1199999999999999E-3</v>
      </c>
      <c r="E45">
        <f t="shared" si="0"/>
        <v>22176.905691627184</v>
      </c>
      <c r="F45">
        <f t="shared" si="1"/>
        <v>22177</v>
      </c>
      <c r="G45">
        <f t="shared" si="2"/>
        <v>-4.5211999778985046E-2</v>
      </c>
      <c r="K45">
        <f>+G45</f>
        <v>-4.5211999778985046E-2</v>
      </c>
      <c r="O45">
        <f t="shared" ca="1" si="3"/>
        <v>-4.497993908245685E-2</v>
      </c>
      <c r="Q45" s="2">
        <f t="shared" si="4"/>
        <v>44113.46725000022</v>
      </c>
      <c r="W45" s="69"/>
    </row>
    <row r="46" spans="1:23" ht="12" customHeight="1" x14ac:dyDescent="0.2">
      <c r="A46" s="61" t="s">
        <v>67</v>
      </c>
      <c r="B46" s="62" t="s">
        <v>2</v>
      </c>
      <c r="C46" s="63">
        <v>59136.999609999824</v>
      </c>
      <c r="D46" s="61">
        <v>2.64E-3</v>
      </c>
      <c r="E46">
        <f t="shared" si="0"/>
        <v>22187.4027650881</v>
      </c>
      <c r="F46">
        <f t="shared" si="1"/>
        <v>22187.5</v>
      </c>
      <c r="G46">
        <f t="shared" si="2"/>
        <v>-4.6615000173915178E-2</v>
      </c>
      <c r="K46">
        <f>+G46</f>
        <v>-4.6615000173915178E-2</v>
      </c>
      <c r="O46">
        <f t="shared" ca="1" si="3"/>
        <v>-4.5002946918258277E-2</v>
      </c>
      <c r="Q46" s="2">
        <f t="shared" si="4"/>
        <v>44118.499609999824</v>
      </c>
      <c r="W46" s="69"/>
    </row>
    <row r="47" spans="1:23" ht="12" customHeight="1" x14ac:dyDescent="0.2">
      <c r="A47" s="58" t="s">
        <v>66</v>
      </c>
      <c r="B47" s="59" t="s">
        <v>1</v>
      </c>
      <c r="C47" s="60">
        <v>59136.999609999999</v>
      </c>
      <c r="D47" s="60">
        <v>2.64E-3</v>
      </c>
      <c r="E47">
        <f t="shared" si="0"/>
        <v>22187.402765088467</v>
      </c>
      <c r="F47">
        <f t="shared" si="1"/>
        <v>22187.5</v>
      </c>
      <c r="G47">
        <f t="shared" si="2"/>
        <v>-4.6614999999292195E-2</v>
      </c>
      <c r="K47">
        <f>+G47</f>
        <v>-4.6614999999292195E-2</v>
      </c>
      <c r="O47">
        <f t="shared" ca="1" si="3"/>
        <v>-4.5002946918258277E-2</v>
      </c>
      <c r="Q47" s="2">
        <f t="shared" si="4"/>
        <v>44118.499609999999</v>
      </c>
      <c r="W47" s="69"/>
    </row>
    <row r="48" spans="1:23" ht="12" customHeight="1" x14ac:dyDescent="0.25">
      <c r="A48" s="64" t="s">
        <v>68</v>
      </c>
      <c r="B48" s="65" t="s">
        <v>1</v>
      </c>
      <c r="C48" s="64">
        <v>59363.038872708566</v>
      </c>
      <c r="D48" s="64">
        <v>1.6799999999999999E-4</v>
      </c>
      <c r="E48">
        <f t="shared" si="0"/>
        <v>22658.901375261405</v>
      </c>
      <c r="F48">
        <f t="shared" si="1"/>
        <v>22659</v>
      </c>
      <c r="G48">
        <f t="shared" si="2"/>
        <v>-4.7281291430408601E-2</v>
      </c>
      <c r="L48">
        <f t="shared" ref="L48:L53" si="6">+G48</f>
        <v>-4.7281291430408601E-2</v>
      </c>
      <c r="O48">
        <f t="shared" ca="1" si="3"/>
        <v>-4.6036108306865185E-2</v>
      </c>
      <c r="Q48" s="2">
        <f t="shared" si="4"/>
        <v>44344.538872708566</v>
      </c>
      <c r="W48" s="69" t="s">
        <v>71</v>
      </c>
    </row>
    <row r="49" spans="1:23" ht="12" customHeight="1" x14ac:dyDescent="0.25">
      <c r="A49" s="64" t="s">
        <v>68</v>
      </c>
      <c r="B49" s="65" t="s">
        <v>2</v>
      </c>
      <c r="C49" s="64">
        <v>59363.27637271164</v>
      </c>
      <c r="D49" s="64">
        <v>1.45E-4</v>
      </c>
      <c r="E49">
        <f t="shared" si="0"/>
        <v>22659.396779997835</v>
      </c>
      <c r="F49">
        <f t="shared" si="1"/>
        <v>22659.5</v>
      </c>
      <c r="G49">
        <f t="shared" si="2"/>
        <v>-4.9484288356325123E-2</v>
      </c>
      <c r="L49">
        <f t="shared" si="6"/>
        <v>-4.9484288356325123E-2</v>
      </c>
      <c r="O49">
        <f t="shared" ca="1" si="3"/>
        <v>-4.6037203918093829E-2</v>
      </c>
      <c r="Q49" s="2">
        <f t="shared" si="4"/>
        <v>44344.77637271164</v>
      </c>
      <c r="W49" s="69" t="s">
        <v>71</v>
      </c>
    </row>
    <row r="50" spans="1:23" ht="12.75" customHeight="1" x14ac:dyDescent="0.25">
      <c r="A50" s="64" t="s">
        <v>68</v>
      </c>
      <c r="B50" s="65" t="s">
        <v>1</v>
      </c>
      <c r="C50" s="64">
        <v>59374.063102513086</v>
      </c>
      <c r="D50" s="64">
        <v>9.7999999999999997E-5</v>
      </c>
      <c r="E50">
        <f t="shared" si="0"/>
        <v>22681.89697774556</v>
      </c>
      <c r="F50">
        <f t="shared" si="1"/>
        <v>22682</v>
      </c>
      <c r="G50">
        <f t="shared" si="2"/>
        <v>-4.9389486914151348E-2</v>
      </c>
      <c r="L50">
        <f t="shared" si="6"/>
        <v>-4.9389486914151348E-2</v>
      </c>
      <c r="O50">
        <f t="shared" ca="1" si="3"/>
        <v>-4.6086506423382599E-2</v>
      </c>
      <c r="Q50" s="2">
        <f t="shared" si="4"/>
        <v>44355.563102513086</v>
      </c>
      <c r="W50" s="69" t="s">
        <v>71</v>
      </c>
    </row>
    <row r="51" spans="1:23" ht="12.75" customHeight="1" x14ac:dyDescent="0.25">
      <c r="A51" s="64" t="s">
        <v>68</v>
      </c>
      <c r="B51" s="65" t="s">
        <v>2</v>
      </c>
      <c r="C51" s="64">
        <v>59374.304502503481</v>
      </c>
      <c r="D51" s="64">
        <v>1.2899999999999999E-4</v>
      </c>
      <c r="E51">
        <f t="shared" si="0"/>
        <v>22682.400517522688</v>
      </c>
      <c r="F51">
        <f t="shared" si="1"/>
        <v>22682.5</v>
      </c>
      <c r="G51">
        <f t="shared" si="2"/>
        <v>-4.7692496518720873E-2</v>
      </c>
      <c r="L51">
        <f t="shared" si="6"/>
        <v>-4.7692496518720873E-2</v>
      </c>
      <c r="O51">
        <f t="shared" ca="1" si="3"/>
        <v>-4.6087602034611236E-2</v>
      </c>
      <c r="Q51" s="2">
        <f t="shared" si="4"/>
        <v>44355.804502503481</v>
      </c>
      <c r="W51" s="69" t="s">
        <v>71</v>
      </c>
    </row>
    <row r="52" spans="1:23" ht="12.75" customHeight="1" x14ac:dyDescent="0.25">
      <c r="A52" s="64" t="s">
        <v>68</v>
      </c>
      <c r="B52" s="65" t="s">
        <v>1</v>
      </c>
      <c r="C52" s="64">
        <v>59388.925182475243</v>
      </c>
      <c r="D52" s="64">
        <v>1.0399999999999999E-4</v>
      </c>
      <c r="E52">
        <f t="shared" si="0"/>
        <v>22712.898008108459</v>
      </c>
      <c r="F52">
        <f t="shared" si="1"/>
        <v>22713</v>
      </c>
      <c r="G52">
        <f t="shared" si="2"/>
        <v>-4.8895524756517261E-2</v>
      </c>
      <c r="L52">
        <f t="shared" si="6"/>
        <v>-4.8895524756517261E-2</v>
      </c>
      <c r="O52">
        <f t="shared" ca="1" si="3"/>
        <v>-4.6154434319558235E-2</v>
      </c>
      <c r="Q52" s="2">
        <f t="shared" si="4"/>
        <v>44370.425182475243</v>
      </c>
      <c r="W52" s="69" t="s">
        <v>71</v>
      </c>
    </row>
    <row r="53" spans="1:23" ht="12.75" customHeight="1" x14ac:dyDescent="0.25">
      <c r="A53" s="64" t="s">
        <v>68</v>
      </c>
      <c r="B53" s="65" t="s">
        <v>2</v>
      </c>
      <c r="C53" s="64">
        <v>59389.165902471635</v>
      </c>
      <c r="D53" s="64">
        <v>1.2E-4</v>
      </c>
      <c r="E53">
        <f t="shared" si="0"/>
        <v>22713.40012947614</v>
      </c>
      <c r="F53">
        <f t="shared" si="1"/>
        <v>22713.5</v>
      </c>
      <c r="G53">
        <f t="shared" si="2"/>
        <v>-4.7878528363071382E-2</v>
      </c>
      <c r="L53">
        <f t="shared" si="6"/>
        <v>-4.7878528363071382E-2</v>
      </c>
      <c r="O53">
        <f t="shared" ca="1" si="3"/>
        <v>-4.6155529930786879E-2</v>
      </c>
      <c r="Q53" s="2">
        <f t="shared" si="4"/>
        <v>44370.665902471635</v>
      </c>
      <c r="W53" s="69" t="s">
        <v>71</v>
      </c>
    </row>
    <row r="54" spans="1:23" x14ac:dyDescent="0.2">
      <c r="C54" s="8"/>
      <c r="D54" s="8"/>
    </row>
    <row r="55" spans="1:23" x14ac:dyDescent="0.2">
      <c r="C55" s="8"/>
      <c r="D55" s="8"/>
    </row>
    <row r="56" spans="1:23" x14ac:dyDescent="0.2">
      <c r="C56" s="8"/>
      <c r="D56" s="8"/>
    </row>
    <row r="57" spans="1:23" x14ac:dyDescent="0.2">
      <c r="C57" s="8"/>
      <c r="D57" s="8"/>
    </row>
    <row r="58" spans="1:23" x14ac:dyDescent="0.2">
      <c r="C58" s="8"/>
      <c r="D58" s="8"/>
    </row>
    <row r="59" spans="1:23" x14ac:dyDescent="0.2">
      <c r="C59" s="8"/>
      <c r="D59" s="8"/>
    </row>
    <row r="60" spans="1:23" x14ac:dyDescent="0.2">
      <c r="C60" s="8"/>
      <c r="D60" s="8"/>
    </row>
    <row r="61" spans="1:23" x14ac:dyDescent="0.2">
      <c r="C61" s="8"/>
      <c r="D61" s="8"/>
    </row>
    <row r="62" spans="1:23" x14ac:dyDescent="0.2">
      <c r="C62" s="8"/>
      <c r="D62" s="8"/>
    </row>
    <row r="63" spans="1:23" x14ac:dyDescent="0.2">
      <c r="C63" s="8"/>
      <c r="D63" s="8"/>
    </row>
    <row r="64" spans="1:23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U63">
    <sortCondition ref="C21:C63"/>
  </sortState>
  <phoneticPr fontId="8" type="noConversion"/>
  <hyperlinks>
    <hyperlink ref="H64288" r:id="rId1" display="http://vsolj.cetus-net.org/bulletin.html" xr:uid="{00000000-0004-0000-0000-000000000000}"/>
    <hyperlink ref="H64281" r:id="rId2" display="https://www.aavso.org/ejaavso" xr:uid="{00000000-0004-0000-0000-000001000000}"/>
    <hyperlink ref="AP432" r:id="rId3" display="http://cdsbib.u-strasbg.fr/cgi-bin/cdsbib?1990RMxAA..21..381G" xr:uid="{00000000-0004-0000-0000-000002000000}"/>
    <hyperlink ref="AP436" r:id="rId4" display="http://cdsbib.u-strasbg.fr/cgi-bin/cdsbib?1990RMxAA..21..381G" xr:uid="{00000000-0004-0000-0000-000003000000}"/>
    <hyperlink ref="AP435" r:id="rId5" display="http://cdsbib.u-strasbg.fr/cgi-bin/cdsbib?1990RMxAA..21..381G" xr:uid="{00000000-0004-0000-0000-000004000000}"/>
    <hyperlink ref="AP416" r:id="rId6" display="http://cdsbib.u-strasbg.fr/cgi-bin/cdsbib?1990RMxAA..21..381G" xr:uid="{00000000-0004-0000-0000-000005000000}"/>
    <hyperlink ref="I64288" r:id="rId7" display="http://vsolj.cetus-net.org/bulletin.html" xr:uid="{00000000-0004-0000-0000-000006000000}"/>
    <hyperlink ref="AQ572" r:id="rId8" display="http://cdsbib.u-strasbg.fr/cgi-bin/cdsbib?1990RMxAA..21..381G" xr:uid="{00000000-0004-0000-0000-000007000000}"/>
    <hyperlink ref="AQ55338" r:id="rId9" display="http://cdsbib.u-strasbg.fr/cgi-bin/cdsbib?1990RMxAA..21..381G" xr:uid="{00000000-0004-0000-0000-000008000000}"/>
    <hyperlink ref="AQ573" r:id="rId10" display="http://cdsbib.u-strasbg.fr/cgi-bin/cdsbib?1990RMxAA..21..381G" xr:uid="{00000000-0004-0000-0000-000009000000}"/>
    <hyperlink ref="H64285" r:id="rId11" display="https://www.aavso.org/ejaavso" xr:uid="{00000000-0004-0000-0000-00000A000000}"/>
    <hyperlink ref="H1458" r:id="rId12" display="http://vsolj.cetus-net.org/bulletin.html" xr:uid="{00000000-0004-0000-0000-00000B000000}"/>
    <hyperlink ref="AP2702" r:id="rId13" display="http://cdsbib.u-strasbg.fr/cgi-bin/cdsbib?1990RMxAA..21..381G" xr:uid="{00000000-0004-0000-0000-00000C000000}"/>
    <hyperlink ref="AP2705" r:id="rId14" display="http://cdsbib.u-strasbg.fr/cgi-bin/cdsbib?1990RMxAA..21..381G" xr:uid="{00000000-0004-0000-0000-00000D000000}"/>
    <hyperlink ref="AP2703" r:id="rId15" display="http://cdsbib.u-strasbg.fr/cgi-bin/cdsbib?1990RMxAA..21..381G" xr:uid="{00000000-0004-0000-0000-00000E000000}"/>
    <hyperlink ref="AP2687" r:id="rId16" display="http://cdsbib.u-strasbg.fr/cgi-bin/cdsbib?1990RMxAA..21..381G" xr:uid="{00000000-0004-0000-0000-00000F000000}"/>
    <hyperlink ref="I1458" r:id="rId17" display="http://vsolj.cetus-net.org/bulletin.html" xr:uid="{00000000-0004-0000-0000-000010000000}"/>
    <hyperlink ref="AQ2916" r:id="rId18" display="http://cdsbib.u-strasbg.fr/cgi-bin/cdsbib?1990RMxAA..21..381G" xr:uid="{00000000-0004-0000-0000-000011000000}"/>
    <hyperlink ref="AQ65153" r:id="rId19" display="http://cdsbib.u-strasbg.fr/cgi-bin/cdsbib?1990RMxAA..21..381G" xr:uid="{00000000-0004-0000-0000-000012000000}"/>
    <hyperlink ref="AQ292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E11" sqref="E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44</v>
      </c>
      <c r="I1" s="38" t="s">
        <v>45</v>
      </c>
      <c r="J1" s="39" t="s">
        <v>43</v>
      </c>
    </row>
    <row r="2" spans="1:16" x14ac:dyDescent="0.2">
      <c r="I2" s="40" t="s">
        <v>46</v>
      </c>
      <c r="J2" s="41" t="s">
        <v>42</v>
      </c>
    </row>
    <row r="3" spans="1:16" x14ac:dyDescent="0.2">
      <c r="A3" s="42" t="s">
        <v>47</v>
      </c>
      <c r="I3" s="40" t="s">
        <v>48</v>
      </c>
      <c r="J3" s="41" t="s">
        <v>40</v>
      </c>
    </row>
    <row r="4" spans="1:16" x14ac:dyDescent="0.2">
      <c r="I4" s="40" t="s">
        <v>49</v>
      </c>
      <c r="J4" s="41" t="s">
        <v>40</v>
      </c>
    </row>
    <row r="5" spans="1:16" ht="13.5" thickBot="1" x14ac:dyDescent="0.25">
      <c r="I5" s="43" t="s">
        <v>50</v>
      </c>
      <c r="J5" s="44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52</v>
      </c>
      <c r="J11" s="47" t="s">
        <v>53</v>
      </c>
      <c r="K11" s="46">
        <v>-3273</v>
      </c>
      <c r="L11" s="46" t="s">
        <v>54</v>
      </c>
      <c r="M11" s="47" t="s">
        <v>55</v>
      </c>
      <c r="N11" s="47"/>
      <c r="O11" s="48" t="s">
        <v>56</v>
      </c>
      <c r="P11" s="48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2024-01-16T05:01:32Z</dcterms:modified>
</cp:coreProperties>
</file>