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DC10EA9-0642-4361-B8D2-6B8C22E23CDF}" xr6:coauthVersionLast="47" xr6:coauthVersionMax="47" xr10:uidLastSave="{00000000-0000-0000-0000-000000000000}"/>
  <bookViews>
    <workbookView xWindow="150" yWindow="765" windowWidth="13815" windowHeight="141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A21" i="1"/>
  <c r="C21" i="1"/>
  <c r="C17" i="1" s="1"/>
  <c r="F15" i="1"/>
  <c r="F16" i="1" s="1"/>
  <c r="Q21" i="1" l="1"/>
  <c r="E21" i="1"/>
  <c r="F21" i="1" s="1"/>
  <c r="G21" i="1" s="1"/>
  <c r="C11" i="1"/>
  <c r="C12" i="1"/>
  <c r="O23" i="1" l="1"/>
  <c r="O22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<sst xmlns="http://schemas.openxmlformats.org/spreadsheetml/2006/main" count="56" uniqueCount="50">
  <si>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</si>
  <si>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</si>
  <si>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</si>
  <si>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</si>
  <si>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</si>
  <si>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</si>
  <si>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</si>
  <si>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</si>
  <si>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</si>
  <si>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</si>
  <si>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</si>
  <si>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</si>
  <si>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</si>
  <si>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</si>
  <si>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</si>
  <si>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</si>
  <si>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</si>
  <si>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</si>
  <si>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</si>
  <si>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</si>
  <si>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</si>
  <si>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</si>
  <si>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</si>
  <si>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</si>
  <si>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</si>
  <si>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</si>
  <si>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</si>
  <si>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</si>
  <si>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</si>
  <si>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</si>
  <si>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</si>
  <si>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</si>
  <si>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</si>
  <si>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</si>
  <si>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</si>
  <si>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</si>
  <si>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</si>
  <si>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</si>
  <si>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</si>
  <si>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</si>
  <si>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</si>
  <si>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</si>
  <si>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</si>
  <si>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CY Hyi</t>
  </si>
  <si>
    <t>G9145-1035</t>
  </si>
  <si>
    <t>EW</t>
  </si>
  <si>
    <t>F21</t>
  </si>
  <si>
    <t>G21</t>
  </si>
  <si>
    <t>II</t>
  </si>
  <si>
    <t>ARX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</si>
</sst>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dd/mm/yyyy"/>
    <numFmt numFmtId="167" formatCode="0.0000000"/>
    <numFmt numFmtId="168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167" fontId="18" fillId="0" borderId="0" xfId="0" applyNumberFormat="1" applyFont="1" applyAlignment="1"/>
    <xf numFmtId="168" fontId="18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CY</a:t>
            </a:r>
            <a:r>
              <a:rPr lang="en-AU" baseline="0"/>
              <a:t> Hyi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38190710742654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18723.5</c:v>
                </c:pt>
                <c:pt idx="2">
                  <c:v>18735.5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18723.5</c:v>
                </c:pt>
                <c:pt idx="2">
                  <c:v>18735.5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18723.5</c:v>
                </c:pt>
                <c:pt idx="2">
                  <c:v>18735.5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18723.5</c:v>
                </c:pt>
                <c:pt idx="2">
                  <c:v>18735.5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9.6999999848776497E-2</c:v>
                </c:pt>
                <c:pt idx="2">
                  <c:v>9.6630000167351682E-2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18723.5</c:v>
                </c:pt>
                <c:pt idx="2">
                  <c:v>18735.5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18723.5</c:v>
                </c:pt>
                <c:pt idx="2">
                  <c:v>18735.5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18723.5</c:v>
                </c:pt>
                <c:pt idx="2">
                  <c:v>18735.5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18723.5</c:v>
                </c:pt>
                <c:pt idx="2">
                  <c:v>18735.5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1.3840058749048367E-7</c:v>
                </c:pt>
                <c:pt idx="1">
                  <c:v>9.6783916164857112E-2</c:v>
                </c:pt>
                <c:pt idx="2">
                  <c:v>9.6845945450683535E-2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18723.5</c:v>
                </c:pt>
                <c:pt idx="2">
                  <c:v>18735.5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3.42578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0</v>
      </c>
      <c r="H1" s="31"/>
      <c r="I1" s="42" t="s">
        <v>44</v>
      </c>
      <c r="J1" s="43" t="s">
        <v>43</v>
      </c>
      <c r="K1" s="34">
        <v>3.0617200000000002</v>
      </c>
      <c r="L1" s="36">
        <v>-68.123000000000005</v>
      </c>
      <c r="M1" s="37">
        <v>52128.767</v>
      </c>
      <c r="N1" s="37">
        <v>0.41611999999999999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52128.767</v>
      </c>
      <c r="D7" s="29"/>
    </row>
    <row r="8" spans="1:15" x14ac:dyDescent="0.2">
      <c r="A8" t="s">
        <v>3</v>
      </c>
      <c r="C8" s="8">
        <v>0.41611999999999999</v>
      </c>
      <c r="D8" s="29"/>
    </row>
    <row r="9" spans="1:15" x14ac:dyDescent="0.2">
      <c r="A9" s="24" t="s">
        <v>32</v>
      </c>
      <c r="B9" s="25">
        <v>21</v>
      </c>
      <c r="C9" s="22" t="s">
        <v>46</v>
      </c>
      <c r="D9" s="23" t="s">
        <v>47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1.3840058749048367E-7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5.1691071522028262E-6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59924.872043360898</v>
      </c>
      <c r="E15" s="14" t="s">
        <v>30</v>
      </c>
      <c r="F15" s="33">
        <f ca="1">NOW()+15018.5+$C$5/24</f>
        <v>59997.568133333334</v>
      </c>
    </row>
    <row r="16" spans="1:15" x14ac:dyDescent="0.2">
      <c r="A16" s="16" t="s">
        <v>4</v>
      </c>
      <c r="B16" s="10"/>
      <c r="C16" s="17">
        <f ca="1">+C8+C12</f>
        <v>0.41612516910715219</v>
      </c>
      <c r="E16" s="14" t="s">
        <v>35</v>
      </c>
      <c r="F16" s="15">
        <f ca="1">ROUND(2*(F15-$C$7)/$C$8,0)/2+F14</f>
        <v>18911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175.5</v>
      </c>
    </row>
    <row r="18" spans="1:21" ht="14.25" thickTop="1" thickBot="1" x14ac:dyDescent="0.25">
      <c r="A18" s="16" t="s">
        <v>5</v>
      </c>
      <c r="B18" s="10"/>
      <c r="C18" s="19">
        <f ca="1">+C15</f>
        <v>59924.872043360898</v>
      </c>
      <c r="D18" s="20">
        <f ca="1">+C16</f>
        <v>0.41612516910715219</v>
      </c>
      <c r="E18" s="14" t="s">
        <v>31</v>
      </c>
      <c r="F18" s="18">
        <f ca="1">+$C$15+$C$16*F17-15018.5-$C$5/24</f>
        <v>44979.79784387254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$D$7</f>
        <v>0</v>
      </c>
      <c r="C21" s="8">
        <f>$C$7</f>
        <v>52128.767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1.3840058749048367E-7</v>
      </c>
      <c r="Q21" s="40">
        <f>+C21-15018.5</f>
        <v>37110.267</v>
      </c>
    </row>
    <row r="22" spans="1:21" x14ac:dyDescent="0.2">
      <c r="A22" s="44" t="s">
        <v>49</v>
      </c>
      <c r="B22" s="45" t="s">
        <v>48</v>
      </c>
      <c r="C22" s="46">
        <v>59920.086819999851</v>
      </c>
      <c r="D22" s="47">
        <v>1.8E-3</v>
      </c>
      <c r="E22">
        <f t="shared" ref="E22:E23" si="0">+(C22-C$7)/C$8</f>
        <v>18723.733105834497</v>
      </c>
      <c r="F22">
        <f t="shared" ref="F22:F23" si="1">ROUND(2*E22,0)/2</f>
        <v>18723.5</v>
      </c>
      <c r="G22">
        <f t="shared" ref="G22:G23" si="2">+C22-(C$7+F22*C$8)</f>
        <v>9.6999999848776497E-2</v>
      </c>
      <c r="K22">
        <f t="shared" ref="K22:K23" si="3">+G22</f>
        <v>9.6999999848776497E-2</v>
      </c>
      <c r="O22">
        <f t="shared" ref="O22:O23" ca="1" si="4">+C$11+C$12*$F22</f>
        <v>9.6783916164857112E-2</v>
      </c>
      <c r="Q22" s="40">
        <f t="shared" ref="Q22:Q23" si="5">+C22-15018.5</f>
        <v>44901.586819999851</v>
      </c>
    </row>
    <row r="23" spans="1:21" x14ac:dyDescent="0.2">
      <c r="A23" s="44" t="s">
        <v>49</v>
      </c>
      <c r="B23" s="45" t="s">
        <v>48</v>
      </c>
      <c r="C23" s="46">
        <v>59925.079890000168</v>
      </c>
      <c r="D23" s="47">
        <v>2E-3</v>
      </c>
      <c r="E23">
        <f t="shared" si="0"/>
        <v>18735.732216668675</v>
      </c>
      <c r="F23">
        <f t="shared" si="1"/>
        <v>18735.5</v>
      </c>
      <c r="G23">
        <f t="shared" si="2"/>
        <v>9.6630000167351682E-2</v>
      </c>
      <c r="K23">
        <f t="shared" si="3"/>
        <v>9.6630000167351682E-2</v>
      </c>
      <c r="O23">
        <f t="shared" ca="1" si="4"/>
        <v>9.6845945450683535E-2</v>
      </c>
      <c r="Q23" s="40">
        <f t="shared" si="5"/>
        <v>44906.579890000168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2023-02-22T00:38:06Z</dcterms:modified>
</cp:coreProperties>
</file>