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19D2935-6850-42A4-B024-9B1FA615A5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J35" i="1" s="1"/>
  <c r="Q35" i="1"/>
  <c r="E33" i="1"/>
  <c r="F33" i="1" s="1"/>
  <c r="G33" i="1" s="1"/>
  <c r="J33" i="1" s="1"/>
  <c r="Q33" i="1"/>
  <c r="E34" i="1"/>
  <c r="F34" i="1" s="1"/>
  <c r="G34" i="1" s="1"/>
  <c r="J34" i="1" s="1"/>
  <c r="Q34" i="1"/>
  <c r="Q23" i="1"/>
  <c r="Q24" i="1"/>
  <c r="Q25" i="1"/>
  <c r="Q26" i="1"/>
  <c r="Q27" i="1"/>
  <c r="Q28" i="1"/>
  <c r="Q29" i="1"/>
  <c r="Q30" i="1"/>
  <c r="Q31" i="1"/>
  <c r="Q32" i="1"/>
  <c r="Q22" i="1"/>
  <c r="G11" i="1"/>
  <c r="F11" i="1"/>
  <c r="E14" i="1"/>
  <c r="C17" i="1"/>
  <c r="C21" i="1"/>
  <c r="Q21" i="1" s="1"/>
  <c r="A21" i="1"/>
  <c r="E21" i="1" l="1"/>
  <c r="F21" i="1" s="1"/>
  <c r="G21" i="1" s="1"/>
  <c r="H21" i="1" s="1"/>
  <c r="E22" i="1"/>
  <c r="F22" i="1" s="1"/>
  <c r="G22" i="1" s="1"/>
  <c r="E26" i="1"/>
  <c r="F26" i="1" s="1"/>
  <c r="G26" i="1" s="1"/>
  <c r="J26" i="1" s="1"/>
  <c r="E30" i="1"/>
  <c r="F30" i="1" s="1"/>
  <c r="G30" i="1" s="1"/>
  <c r="J30" i="1" s="1"/>
  <c r="E23" i="1"/>
  <c r="F23" i="1" s="1"/>
  <c r="G23" i="1" s="1"/>
  <c r="J23" i="1" s="1"/>
  <c r="E24" i="1"/>
  <c r="F24" i="1" s="1"/>
  <c r="G24" i="1" s="1"/>
  <c r="J24" i="1" s="1"/>
  <c r="E28" i="1"/>
  <c r="F28" i="1" s="1"/>
  <c r="G28" i="1" s="1"/>
  <c r="J28" i="1" s="1"/>
  <c r="E32" i="1"/>
  <c r="F32" i="1" s="1"/>
  <c r="G32" i="1" s="1"/>
  <c r="J32" i="1" s="1"/>
  <c r="E29" i="1"/>
  <c r="F29" i="1" s="1"/>
  <c r="G29" i="1" s="1"/>
  <c r="J29" i="1" s="1"/>
  <c r="E31" i="1"/>
  <c r="F31" i="1" s="1"/>
  <c r="G31" i="1" s="1"/>
  <c r="J31" i="1" s="1"/>
  <c r="E27" i="1"/>
  <c r="F27" i="1" s="1"/>
  <c r="G27" i="1" s="1"/>
  <c r="J27" i="1" s="1"/>
  <c r="E25" i="1"/>
  <c r="F25" i="1" s="1"/>
  <c r="G25" i="1" s="1"/>
  <c r="J25" i="1" s="1"/>
  <c r="E15" i="1"/>
  <c r="C12" i="1"/>
  <c r="C11" i="1"/>
  <c r="O35" i="1" l="1"/>
  <c r="O33" i="1"/>
  <c r="O34" i="1"/>
  <c r="O25" i="1"/>
  <c r="O24" i="1"/>
  <c r="O31" i="1"/>
  <c r="O26" i="1"/>
  <c r="C15" i="1"/>
  <c r="E16" i="1" s="1"/>
  <c r="O23" i="1"/>
  <c r="O29" i="1"/>
  <c r="O32" i="1"/>
  <c r="O28" i="1"/>
  <c r="O22" i="1"/>
  <c r="O21" i="1"/>
  <c r="O27" i="1"/>
  <c r="O30" i="1"/>
  <c r="C16" i="1"/>
  <c r="D18" i="1" s="1"/>
  <c r="I22" i="1"/>
  <c r="E17" i="1" l="1"/>
  <c r="C18" i="1"/>
</calcChain>
</file>

<file path=xl/sharedStrings.xml><?xml version="1.0" encoding="utf-8"?>
<sst xmlns="http://schemas.openxmlformats.org/spreadsheetml/2006/main" count="79" uniqueCount="52">
  <si>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</si>
  <si>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</si>
  <si>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</si>
  <si>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</si>
  <si>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</si>
  <si>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</si>
  <si>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</si>
  <si>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</si>
  <si>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</si>
  <si>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</si>
  <si>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</si>
  <si>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</si>
  <si>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</si>
  <si>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</si>
  <si>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</si>
  <si>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</si>
  <si>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</si>
  <si>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</si>
  <si>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</si>
  <si>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</si>
  <si>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</si>
  <si>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</si>
  <si>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</si>
  <si>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</si>
  <si>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</si>
  <si>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</si>
  <si>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</si>
  <si>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</si>
  <si>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</si>
  <si>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</si>
  <si>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</si>
  <si>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</si>
  <si>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</si>
  <si>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</si>
  <si>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</si>
  <si>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</si>
  <si>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G8419-0087_Ind.xls</t>
  </si>
  <si>
    <t>EW</t>
  </si>
  <si>
    <t>IBVS 5495 Eph.</t>
  </si>
  <si>
    <t>IBVS 5495</t>
  </si>
  <si>
    <t>Ind</t>
  </si>
  <si>
    <t>CN Ind / GSC 8419-0087 / NSV 13263</t>
  </si>
  <si>
    <t>Add cycle</t>
  </si>
  <si>
    <t>Old Cycle</t>
  </si>
  <si>
    <t>OEJV 0130</t>
  </si>
  <si>
    <t>II</t>
  </si>
  <si>
    <t>OEJV</t>
  </si>
  <si>
    <t>JAVSO 49, 251</t>
  </si>
  <si>
    <t>I</t>
  </si>
  <si>
    <t>RAA</t>
  </si>
  <si>
    <t>BMGA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</si>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</sst>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165" fontId="17" fillId="0" borderId="0" xfId="0" applyNumberFormat="1" applyFont="1" applyAlignment="1">
      <alignment horizontal="left"/>
    </xf>
    <xf numFmtId="166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 Ind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Active!$D$21:$D$229</c:f>
                <c:numCache>
                  <c:formatCode>General</c:formatCode>
                  <c:ptCount val="20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Active!$D$21:$D$229</c:f>
                <c:numCache>
                  <c:formatCode>General</c:formatCode>
                  <c:ptCount val="20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0-4B93-9A4A-9E82655475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">
                  <c:v>9.939999996277038E-3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0-4B93-9A4A-9E82655475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2">
                  <c:v>2.0230000001902226E-2</c:v>
                </c:pt>
                <c:pt idx="3">
                  <c:v>2.0239999998011626E-2</c:v>
                </c:pt>
                <c:pt idx="4">
                  <c:v>1.9269999997050036E-2</c:v>
                </c:pt>
                <c:pt idx="5">
                  <c:v>1.9440000003669411E-2</c:v>
                </c:pt>
                <c:pt idx="6">
                  <c:v>2.0140000000537839E-2</c:v>
                </c:pt>
                <c:pt idx="7">
                  <c:v>1.9659999998111743E-2</c:v>
                </c:pt>
                <c:pt idx="8">
                  <c:v>2.0329999999376014E-2</c:v>
                </c:pt>
                <c:pt idx="9">
                  <c:v>1.9339999998919666E-2</c:v>
                </c:pt>
                <c:pt idx="10">
                  <c:v>1.9950000001699664E-2</c:v>
                </c:pt>
                <c:pt idx="11">
                  <c:v>1.9689999993715901E-2</c:v>
                </c:pt>
                <c:pt idx="12">
                  <c:v>2.5469999854976777E-2</c:v>
                </c:pt>
                <c:pt idx="13">
                  <c:v>2.5409999791008886E-2</c:v>
                </c:pt>
                <c:pt idx="14">
                  <c:v>3.0074999827775173E-2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30-4B93-9A4A-9E82655475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30-4B93-9A4A-9E82655475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30-4B93-9A4A-9E82655475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30-4B93-9A4A-9E82655475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3.0000000000000001E-3</c:v>
                  </c:pt>
                  <c:pt idx="2">
                    <c:v>5.3800000000000002E-3</c:v>
                  </c:pt>
                  <c:pt idx="3">
                    <c:v>6.3899999999999998E-3</c:v>
                  </c:pt>
                  <c:pt idx="4">
                    <c:v>3.4299999999999999E-3</c:v>
                  </c:pt>
                  <c:pt idx="5">
                    <c:v>6.1900000000000002E-3</c:v>
                  </c:pt>
                  <c:pt idx="6">
                    <c:v>5.4299999999999999E-3</c:v>
                  </c:pt>
                  <c:pt idx="7">
                    <c:v>4.0200000000000001E-3</c:v>
                  </c:pt>
                  <c:pt idx="8">
                    <c:v>2.31E-3</c:v>
                  </c:pt>
                  <c:pt idx="9">
                    <c:v>4.2500000000000003E-3</c:v>
                  </c:pt>
                  <c:pt idx="10">
                    <c:v>4.6699999999999997E-3</c:v>
                  </c:pt>
                  <c:pt idx="11">
                    <c:v>4.3499999999999997E-3</c:v>
                  </c:pt>
                  <c:pt idx="12">
                    <c:v>1.9E-3</c:v>
                  </c:pt>
                  <c:pt idx="13">
                    <c:v>1.8E-3</c:v>
                  </c:pt>
                  <c:pt idx="14">
                    <c:v>1.547E-3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30-4B93-9A4A-9E82655475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5741.5</c:v>
                </c:pt>
                <c:pt idx="2">
                  <c:v>13837.5</c:v>
                </c:pt>
                <c:pt idx="3">
                  <c:v>13838</c:v>
                </c:pt>
                <c:pt idx="4">
                  <c:v>13840</c:v>
                </c:pt>
                <c:pt idx="5">
                  <c:v>13849</c:v>
                </c:pt>
                <c:pt idx="6">
                  <c:v>13850.5</c:v>
                </c:pt>
                <c:pt idx="7">
                  <c:v>13851</c:v>
                </c:pt>
                <c:pt idx="8">
                  <c:v>13877</c:v>
                </c:pt>
                <c:pt idx="9">
                  <c:v>13877.5</c:v>
                </c:pt>
                <c:pt idx="10">
                  <c:v>13881.5</c:v>
                </c:pt>
                <c:pt idx="11">
                  <c:v>13882</c:v>
                </c:pt>
                <c:pt idx="12">
                  <c:v>15502</c:v>
                </c:pt>
                <c:pt idx="13">
                  <c:v>15504</c:v>
                </c:pt>
                <c:pt idx="14">
                  <c:v>16364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-5.0001779260460191E-4</c:v>
                </c:pt>
                <c:pt idx="1">
                  <c:v>8.3860460782770197E-3</c:v>
                </c:pt>
                <c:pt idx="2">
                  <c:v>2.091614676601674E-2</c:v>
                </c:pt>
                <c:pt idx="3">
                  <c:v>2.091692061116791E-2</c:v>
                </c:pt>
                <c:pt idx="4">
                  <c:v>2.0920015991772588E-2</c:v>
                </c:pt>
                <c:pt idx="5">
                  <c:v>2.0933945204493643E-2</c:v>
                </c:pt>
                <c:pt idx="6">
                  <c:v>2.0936266739947151E-2</c:v>
                </c:pt>
                <c:pt idx="7">
                  <c:v>2.0937040585098321E-2</c:v>
                </c:pt>
                <c:pt idx="8">
                  <c:v>2.0977280532959146E-2</c:v>
                </c:pt>
                <c:pt idx="9">
                  <c:v>2.0978054378110317E-2</c:v>
                </c:pt>
                <c:pt idx="10">
                  <c:v>2.0984245139319672E-2</c:v>
                </c:pt>
                <c:pt idx="11">
                  <c:v>2.0985018984470843E-2</c:v>
                </c:pt>
                <c:pt idx="12">
                  <c:v>2.3492277274260658E-2</c:v>
                </c:pt>
                <c:pt idx="13">
                  <c:v>2.3495372654865336E-2</c:v>
                </c:pt>
                <c:pt idx="14">
                  <c:v>2.4826386314877213E-2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30-4B93-9A4A-9E8265547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455896"/>
        <c:axId val="1"/>
      </c:scatterChart>
      <c:valAx>
        <c:axId val="94745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45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6A0C288-14EB-08D1-A2FF-05FDC1A7A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0"/>
  <sheetViews>
    <sheetView tabSelected="1" workbookViewId="0">
      <pane xSplit="14" ySplit="22" topLeftCell="O24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71093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1"/>
      <c r="F1" s="31" t="s">
        <v>36</v>
      </c>
      <c r="G1" s="32" t="s">
        <v>37</v>
      </c>
      <c r="H1" s="10" t="s">
        <v>38</v>
      </c>
      <c r="I1" s="33">
        <v>52783.76</v>
      </c>
      <c r="J1" s="33">
        <v>0.45363999999999999</v>
      </c>
      <c r="K1" s="32" t="s">
        <v>39</v>
      </c>
      <c r="L1" s="30" t="s">
        <v>40</v>
      </c>
    </row>
    <row r="2" spans="1:12" ht="12.95" customHeight="1" x14ac:dyDescent="0.2">
      <c r="A2" t="s">
        <v>22</v>
      </c>
      <c r="B2" t="s">
        <v>37</v>
      </c>
      <c r="C2" s="9" t="s">
        <v>40</v>
      </c>
      <c r="D2" t="s">
        <v>36</v>
      </c>
    </row>
    <row r="3" spans="1:12" ht="12.95" customHeight="1" thickBot="1" x14ac:dyDescent="0.25"/>
    <row r="4" spans="1:12" ht="12.95" customHeight="1" thickTop="1" thickBot="1" x14ac:dyDescent="0.25">
      <c r="A4" s="29" t="s">
        <v>38</v>
      </c>
      <c r="C4" s="7">
        <v>52783.76</v>
      </c>
      <c r="D4" s="8">
        <v>0.45363999999999999</v>
      </c>
    </row>
    <row r="5" spans="1:12" ht="12.95" customHeight="1" x14ac:dyDescent="0.2"/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>
        <v>52783.76</v>
      </c>
    </row>
    <row r="8" spans="1:12" ht="12.95" customHeight="1" x14ac:dyDescent="0.2">
      <c r="A8" t="s">
        <v>2</v>
      </c>
      <c r="C8">
        <v>0.45363999999999999</v>
      </c>
    </row>
    <row r="9" spans="1:12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2.95" customHeight="1" thickBot="1" x14ac:dyDescent="0.25">
      <c r="A10" s="11"/>
      <c r="B10" s="11"/>
      <c r="C10" s="3" t="s">
        <v>18</v>
      </c>
      <c r="D10" s="3" t="s">
        <v>19</v>
      </c>
      <c r="E10" s="11"/>
    </row>
    <row r="11" spans="1:12" ht="12.95" customHeight="1" x14ac:dyDescent="0.2">
      <c r="A11" s="11" t="s">
        <v>14</v>
      </c>
      <c r="B11" s="11"/>
      <c r="C11" s="24">
        <f ca="1">INTERCEPT(INDIRECT($G$11):G982,INDIRECT($F$11):F982)</f>
        <v>-5.0001779260460191E-4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ht="12.95" customHeight="1" x14ac:dyDescent="0.2">
      <c r="A12" s="11" t="s">
        <v>15</v>
      </c>
      <c r="B12" s="11"/>
      <c r="C12" s="24">
        <f ca="1">SLOPE(INDIRECT($G$11):G982,INDIRECT($F$11):F982)</f>
        <v>1.5476903023393923E-6</v>
      </c>
      <c r="D12" s="13"/>
      <c r="E12" s="11"/>
    </row>
    <row r="13" spans="1:12" ht="12.95" customHeight="1" x14ac:dyDescent="0.2">
      <c r="A13" s="11" t="s">
        <v>17</v>
      </c>
      <c r="B13" s="11"/>
      <c r="C13" s="13" t="s">
        <v>12</v>
      </c>
      <c r="D13" s="16" t="s">
        <v>42</v>
      </c>
      <c r="E13" s="12">
        <v>1</v>
      </c>
    </row>
    <row r="14" spans="1:12" ht="12.95" customHeight="1" x14ac:dyDescent="0.2">
      <c r="A14" s="11"/>
      <c r="B14" s="11"/>
      <c r="C14" s="11"/>
      <c r="D14" s="16" t="s">
        <v>31</v>
      </c>
      <c r="E14" s="17">
        <f ca="1">NOW()+15018.5+$C$9/24</f>
        <v>60313.838201157407</v>
      </c>
    </row>
    <row r="15" spans="1:12" ht="12.95" customHeight="1" x14ac:dyDescent="0.2">
      <c r="A15" s="14" t="s">
        <v>16</v>
      </c>
      <c r="B15" s="11"/>
      <c r="C15" s="15">
        <f ca="1">(C7+C11)+(C8+C12)*INT(MAX(F21:F3523))</f>
        <v>60207.149786386319</v>
      </c>
      <c r="D15" s="16" t="s">
        <v>43</v>
      </c>
      <c r="E15" s="17">
        <f ca="1">ROUND(2*(E14-$C$7)/$C$8,0)/2+E13</f>
        <v>16600</v>
      </c>
    </row>
    <row r="16" spans="1:12" ht="12.95" customHeight="1" x14ac:dyDescent="0.2">
      <c r="A16" s="18" t="s">
        <v>3</v>
      </c>
      <c r="B16" s="11"/>
      <c r="C16" s="19">
        <f ca="1">+C8+C12</f>
        <v>0.45364154769030235</v>
      </c>
      <c r="D16" s="16" t="s">
        <v>32</v>
      </c>
      <c r="E16" s="26">
        <f ca="1">ROUND(2*(E14-$C$15)/$C$16,0)/2+E13</f>
        <v>236</v>
      </c>
    </row>
    <row r="17" spans="1:17" ht="12.95" customHeight="1" thickBot="1" x14ac:dyDescent="0.25">
      <c r="A17" s="16" t="s">
        <v>28</v>
      </c>
      <c r="B17" s="11"/>
      <c r="C17" s="11">
        <f>COUNT(C21:C2181)</f>
        <v>15</v>
      </c>
      <c r="D17" s="16" t="s">
        <v>33</v>
      </c>
      <c r="E17" s="20">
        <f ca="1">+$C$15+$C$16*E16-15018.5-$C$9/24</f>
        <v>45296.105024974568</v>
      </c>
    </row>
    <row r="18" spans="1:17" ht="12.95" customHeight="1" thickTop="1" thickBot="1" x14ac:dyDescent="0.25">
      <c r="A18" s="18" t="s">
        <v>4</v>
      </c>
      <c r="B18" s="11"/>
      <c r="C18" s="21">
        <f ca="1">+C15</f>
        <v>60207.149786386319</v>
      </c>
      <c r="D18" s="22">
        <f ca="1">+C16</f>
        <v>0.45364154769030235</v>
      </c>
      <c r="E18" s="23" t="s">
        <v>34</v>
      </c>
    </row>
    <row r="19" spans="1:17" ht="12.95" customHeight="1" thickTop="1" x14ac:dyDescent="0.2">
      <c r="A19" s="27" t="s">
        <v>35</v>
      </c>
      <c r="E19" s="28">
        <v>21</v>
      </c>
    </row>
    <row r="20" spans="1:17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51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ht="12.95" customHeight="1" x14ac:dyDescent="0.2">
      <c r="A21" t="str">
        <f>$K$1</f>
        <v>IBVS 5495</v>
      </c>
      <c r="C21" s="9">
        <f>+$C$4</f>
        <v>52783.76</v>
      </c>
      <c r="D21" s="9" t="s">
        <v>12</v>
      </c>
      <c r="E21">
        <f t="shared" ref="E21:E32" si="0">+(C21-C$7)/C$8</f>
        <v>0</v>
      </c>
      <c r="F21">
        <f t="shared" ref="F21:F34" si="1">ROUND(2*E21,0)/2</f>
        <v>0</v>
      </c>
      <c r="G21">
        <f t="shared" ref="G21:G32" si="2">+C21-(C$7+F21*C$8)</f>
        <v>0</v>
      </c>
      <c r="H21">
        <f>+G21</f>
        <v>0</v>
      </c>
      <c r="O21">
        <f t="shared" ref="O21:O32" ca="1" si="3">+C$11+C$12*$F21</f>
        <v>-5.0001779260460191E-4</v>
      </c>
      <c r="Q21" s="2">
        <f t="shared" ref="Q21:Q32" si="4">+C21-15018.5</f>
        <v>37765.26</v>
      </c>
    </row>
    <row r="22" spans="1:17" ht="12.95" customHeight="1" x14ac:dyDescent="0.2">
      <c r="A22" s="34" t="s">
        <v>44</v>
      </c>
      <c r="B22" s="35" t="s">
        <v>45</v>
      </c>
      <c r="C22" s="36">
        <v>55388.343999999997</v>
      </c>
      <c r="D22" s="36">
        <v>3.0000000000000001E-3</v>
      </c>
      <c r="E22">
        <f t="shared" si="0"/>
        <v>5741.521911647993</v>
      </c>
      <c r="F22">
        <f t="shared" si="1"/>
        <v>5741.5</v>
      </c>
      <c r="G22">
        <f t="shared" si="2"/>
        <v>9.939999996277038E-3</v>
      </c>
      <c r="I22">
        <f>+G22</f>
        <v>9.939999996277038E-3</v>
      </c>
      <c r="O22">
        <f t="shared" ca="1" si="3"/>
        <v>8.3860460782770197E-3</v>
      </c>
      <c r="Q22" s="2">
        <f t="shared" si="4"/>
        <v>40369.843999999997</v>
      </c>
    </row>
    <row r="23" spans="1:17" ht="12.95" customHeight="1" x14ac:dyDescent="0.2">
      <c r="A23" s="37" t="s">
        <v>47</v>
      </c>
      <c r="B23" s="35" t="s">
        <v>48</v>
      </c>
      <c r="C23" s="36">
        <v>59061.023730000001</v>
      </c>
      <c r="D23" s="36">
        <v>5.3800000000000002E-3</v>
      </c>
      <c r="E23">
        <f t="shared" si="0"/>
        <v>13837.544594832905</v>
      </c>
      <c r="F23">
        <f t="shared" si="1"/>
        <v>13837.5</v>
      </c>
      <c r="G23">
        <f t="shared" si="2"/>
        <v>2.0230000001902226E-2</v>
      </c>
      <c r="J23">
        <f t="shared" ref="J23:J32" si="5">+G23</f>
        <v>2.0230000001902226E-2</v>
      </c>
      <c r="O23">
        <f t="shared" ca="1" si="3"/>
        <v>2.091614676601674E-2</v>
      </c>
      <c r="Q23" s="2">
        <f t="shared" si="4"/>
        <v>44042.523730000001</v>
      </c>
    </row>
    <row r="24" spans="1:17" ht="12.95" customHeight="1" x14ac:dyDescent="0.2">
      <c r="A24" s="37" t="s">
        <v>47</v>
      </c>
      <c r="B24" s="35" t="s">
        <v>45</v>
      </c>
      <c r="C24" s="36">
        <v>59061.25056</v>
      </c>
      <c r="D24" s="36">
        <v>6.3899999999999998E-3</v>
      </c>
      <c r="E24">
        <f t="shared" si="0"/>
        <v>13838.044616876816</v>
      </c>
      <c r="F24">
        <f t="shared" si="1"/>
        <v>13838</v>
      </c>
      <c r="G24">
        <f t="shared" si="2"/>
        <v>2.0239999998011626E-2</v>
      </c>
      <c r="J24">
        <f t="shared" si="5"/>
        <v>2.0239999998011626E-2</v>
      </c>
      <c r="O24">
        <f t="shared" ca="1" si="3"/>
        <v>2.091692061116791E-2</v>
      </c>
      <c r="Q24" s="2">
        <f t="shared" si="4"/>
        <v>44042.75056</v>
      </c>
    </row>
    <row r="25" spans="1:17" ht="12.95" customHeight="1" x14ac:dyDescent="0.2">
      <c r="A25" s="37" t="s">
        <v>47</v>
      </c>
      <c r="B25" s="35" t="s">
        <v>45</v>
      </c>
      <c r="C25" s="36">
        <v>59062.156869999999</v>
      </c>
      <c r="D25" s="36">
        <v>3.4299999999999999E-3</v>
      </c>
      <c r="E25">
        <f t="shared" si="0"/>
        <v>13840.042478617399</v>
      </c>
      <c r="F25">
        <f t="shared" si="1"/>
        <v>13840</v>
      </c>
      <c r="G25">
        <f t="shared" si="2"/>
        <v>1.9269999997050036E-2</v>
      </c>
      <c r="J25">
        <f t="shared" si="5"/>
        <v>1.9269999997050036E-2</v>
      </c>
      <c r="O25">
        <f t="shared" ca="1" si="3"/>
        <v>2.0920015991772588E-2</v>
      </c>
      <c r="Q25" s="2">
        <f t="shared" si="4"/>
        <v>44043.656869999999</v>
      </c>
    </row>
    <row r="26" spans="1:17" ht="12.95" customHeight="1" x14ac:dyDescent="0.2">
      <c r="A26" s="37" t="s">
        <v>47</v>
      </c>
      <c r="B26" s="35" t="s">
        <v>45</v>
      </c>
      <c r="C26" s="36">
        <v>59066.239800000003</v>
      </c>
      <c r="D26" s="36">
        <v>6.1900000000000002E-3</v>
      </c>
      <c r="E26">
        <f t="shared" si="0"/>
        <v>13849.042853363904</v>
      </c>
      <c r="F26">
        <f t="shared" si="1"/>
        <v>13849</v>
      </c>
      <c r="G26">
        <f t="shared" si="2"/>
        <v>1.9440000003669411E-2</v>
      </c>
      <c r="J26">
        <f t="shared" si="5"/>
        <v>1.9440000003669411E-2</v>
      </c>
      <c r="O26">
        <f t="shared" ca="1" si="3"/>
        <v>2.0933945204493643E-2</v>
      </c>
      <c r="Q26" s="2">
        <f t="shared" si="4"/>
        <v>44047.739800000003</v>
      </c>
    </row>
    <row r="27" spans="1:17" ht="12.95" customHeight="1" x14ac:dyDescent="0.2">
      <c r="A27" s="37" t="s">
        <v>47</v>
      </c>
      <c r="B27" s="35" t="s">
        <v>48</v>
      </c>
      <c r="C27" s="36">
        <v>59066.920960000003</v>
      </c>
      <c r="D27" s="36">
        <v>5.4299999999999999E-3</v>
      </c>
      <c r="E27">
        <f t="shared" si="0"/>
        <v>13850.544396437706</v>
      </c>
      <c r="F27">
        <f t="shared" si="1"/>
        <v>13850.5</v>
      </c>
      <c r="G27">
        <f t="shared" si="2"/>
        <v>2.0140000000537839E-2</v>
      </c>
      <c r="J27">
        <f t="shared" si="5"/>
        <v>2.0140000000537839E-2</v>
      </c>
      <c r="O27">
        <f t="shared" ca="1" si="3"/>
        <v>2.0936266739947151E-2</v>
      </c>
      <c r="Q27" s="2">
        <f t="shared" si="4"/>
        <v>44048.420960000003</v>
      </c>
    </row>
    <row r="28" spans="1:17" ht="12.95" customHeight="1" x14ac:dyDescent="0.2">
      <c r="A28" s="37" t="s">
        <v>47</v>
      </c>
      <c r="B28" s="35" t="s">
        <v>45</v>
      </c>
      <c r="C28" s="36">
        <v>59067.147299999997</v>
      </c>
      <c r="D28" s="36">
        <v>4.0200000000000001E-3</v>
      </c>
      <c r="E28">
        <f t="shared" si="0"/>
        <v>13851.043338329942</v>
      </c>
      <c r="F28">
        <f t="shared" si="1"/>
        <v>13851</v>
      </c>
      <c r="G28">
        <f t="shared" si="2"/>
        <v>1.9659999998111743E-2</v>
      </c>
      <c r="J28">
        <f t="shared" si="5"/>
        <v>1.9659999998111743E-2</v>
      </c>
      <c r="O28">
        <f t="shared" ca="1" si="3"/>
        <v>2.0937040585098321E-2</v>
      </c>
      <c r="Q28" s="2">
        <f t="shared" si="4"/>
        <v>44048.647299999997</v>
      </c>
    </row>
    <row r="29" spans="1:17" ht="12.95" customHeight="1" x14ac:dyDescent="0.2">
      <c r="A29" s="37" t="s">
        <v>47</v>
      </c>
      <c r="B29" s="35" t="s">
        <v>45</v>
      </c>
      <c r="C29" s="36">
        <v>59078.942609999998</v>
      </c>
      <c r="D29" s="36">
        <v>2.31E-3</v>
      </c>
      <c r="E29">
        <f t="shared" si="0"/>
        <v>13877.044815272015</v>
      </c>
      <c r="F29">
        <f t="shared" si="1"/>
        <v>13877</v>
      </c>
      <c r="G29">
        <f t="shared" si="2"/>
        <v>2.0329999999376014E-2</v>
      </c>
      <c r="J29">
        <f t="shared" si="5"/>
        <v>2.0329999999376014E-2</v>
      </c>
      <c r="O29">
        <f t="shared" ca="1" si="3"/>
        <v>2.0977280532959146E-2</v>
      </c>
      <c r="Q29" s="2">
        <f t="shared" si="4"/>
        <v>44060.442609999998</v>
      </c>
    </row>
    <row r="30" spans="1:17" ht="12.95" customHeight="1" x14ac:dyDescent="0.2">
      <c r="A30" s="37" t="s">
        <v>47</v>
      </c>
      <c r="B30" s="35" t="s">
        <v>48</v>
      </c>
      <c r="C30" s="36">
        <v>59079.168440000001</v>
      </c>
      <c r="D30" s="36">
        <v>4.2500000000000003E-3</v>
      </c>
      <c r="E30">
        <f t="shared" si="0"/>
        <v>13877.542632924786</v>
      </c>
      <c r="F30">
        <f t="shared" si="1"/>
        <v>13877.5</v>
      </c>
      <c r="G30">
        <f t="shared" si="2"/>
        <v>1.9339999998919666E-2</v>
      </c>
      <c r="J30">
        <f t="shared" si="5"/>
        <v>1.9339999998919666E-2</v>
      </c>
      <c r="O30">
        <f t="shared" ca="1" si="3"/>
        <v>2.0978054378110317E-2</v>
      </c>
      <c r="Q30" s="2">
        <f t="shared" si="4"/>
        <v>44060.668440000001</v>
      </c>
    </row>
    <row r="31" spans="1:17" ht="12.95" customHeight="1" x14ac:dyDescent="0.2">
      <c r="A31" s="37" t="s">
        <v>47</v>
      </c>
      <c r="B31" s="35" t="s">
        <v>48</v>
      </c>
      <c r="C31" s="36">
        <v>59080.983610000003</v>
      </c>
      <c r="D31" s="36">
        <v>4.6699999999999997E-3</v>
      </c>
      <c r="E31">
        <f t="shared" si="0"/>
        <v>13881.543977603389</v>
      </c>
      <c r="F31">
        <f t="shared" si="1"/>
        <v>13881.5</v>
      </c>
      <c r="G31">
        <f t="shared" si="2"/>
        <v>1.9950000001699664E-2</v>
      </c>
      <c r="J31">
        <f t="shared" si="5"/>
        <v>1.9950000001699664E-2</v>
      </c>
      <c r="O31">
        <f t="shared" ca="1" si="3"/>
        <v>2.0984245139319672E-2</v>
      </c>
      <c r="Q31" s="2">
        <f t="shared" si="4"/>
        <v>44062.483610000003</v>
      </c>
    </row>
    <row r="32" spans="1:17" ht="12.95" customHeight="1" x14ac:dyDescent="0.2">
      <c r="A32" s="37" t="s">
        <v>47</v>
      </c>
      <c r="B32" s="35" t="s">
        <v>45</v>
      </c>
      <c r="C32" s="36">
        <v>59081.210169999998</v>
      </c>
      <c r="D32" s="36">
        <v>4.3499999999999997E-3</v>
      </c>
      <c r="E32">
        <f t="shared" si="0"/>
        <v>13882.04340446168</v>
      </c>
      <c r="F32">
        <f t="shared" si="1"/>
        <v>13882</v>
      </c>
      <c r="G32">
        <f t="shared" si="2"/>
        <v>1.9689999993715901E-2</v>
      </c>
      <c r="J32">
        <f t="shared" si="5"/>
        <v>1.9689999993715901E-2</v>
      </c>
      <c r="O32">
        <f t="shared" ca="1" si="3"/>
        <v>2.0985018984470843E-2</v>
      </c>
      <c r="Q32" s="2">
        <f t="shared" si="4"/>
        <v>44062.710169999998</v>
      </c>
    </row>
    <row r="33" spans="1:17" ht="12.95" customHeight="1" x14ac:dyDescent="0.2">
      <c r="A33" s="38" t="s">
        <v>49</v>
      </c>
      <c r="B33" s="39" t="s">
        <v>48</v>
      </c>
      <c r="C33" s="42">
        <v>59816.112749999855</v>
      </c>
      <c r="D33" s="43">
        <v>1.9E-3</v>
      </c>
      <c r="E33">
        <f t="shared" ref="E33:E34" si="6">+(C33-C$7)/C$8</f>
        <v>15502.056145842194</v>
      </c>
      <c r="F33">
        <f t="shared" si="1"/>
        <v>15502</v>
      </c>
      <c r="G33">
        <f t="shared" ref="G33:G34" si="7">+C33-(C$7+F33*C$8)</f>
        <v>2.5469999854976777E-2</v>
      </c>
      <c r="J33">
        <f t="shared" ref="J33:J34" si="8">+G33</f>
        <v>2.5469999854976777E-2</v>
      </c>
      <c r="O33">
        <f t="shared" ref="O33:O34" ca="1" si="9">+C$11+C$12*$F33</f>
        <v>2.3492277274260658E-2</v>
      </c>
      <c r="Q33" s="2">
        <f t="shared" ref="Q33:Q34" si="10">+C33-15018.5</f>
        <v>44797.612749999855</v>
      </c>
    </row>
    <row r="34" spans="1:17" ht="12.95" customHeight="1" x14ac:dyDescent="0.2">
      <c r="A34" s="38" t="s">
        <v>49</v>
      </c>
      <c r="B34" s="39" t="s">
        <v>48</v>
      </c>
      <c r="C34" s="42">
        <v>59817.01996999979</v>
      </c>
      <c r="D34" s="43">
        <v>1.8E-3</v>
      </c>
      <c r="E34">
        <f t="shared" si="6"/>
        <v>15504.056013578584</v>
      </c>
      <c r="F34">
        <f t="shared" si="1"/>
        <v>15504</v>
      </c>
      <c r="G34">
        <f t="shared" si="7"/>
        <v>2.5409999791008886E-2</v>
      </c>
      <c r="J34">
        <f t="shared" si="8"/>
        <v>2.5409999791008886E-2</v>
      </c>
      <c r="O34">
        <f t="shared" ca="1" si="9"/>
        <v>2.3495372654865336E-2</v>
      </c>
      <c r="Q34" s="2">
        <f t="shared" si="10"/>
        <v>44798.51996999979</v>
      </c>
    </row>
    <row r="35" spans="1:17" ht="12.95" customHeight="1" x14ac:dyDescent="0.2">
      <c r="A35" s="40" t="s">
        <v>50</v>
      </c>
      <c r="B35" s="41" t="s">
        <v>48</v>
      </c>
      <c r="C35" s="44">
        <v>60207.155034999829</v>
      </c>
      <c r="D35" s="44">
        <v>1.547E-3</v>
      </c>
      <c r="E35">
        <f t="shared" ref="E35" si="11">+(C35-C$7)/C$8</f>
        <v>16364.066297063369</v>
      </c>
      <c r="F35">
        <f t="shared" ref="F35" si="12">ROUND(2*E35,0)/2</f>
        <v>16364</v>
      </c>
      <c r="G35">
        <f t="shared" ref="G35" si="13">+C35-(C$7+F35*C$8)</f>
        <v>3.0074999827775173E-2</v>
      </c>
      <c r="J35">
        <f t="shared" ref="J35" si="14">+G35</f>
        <v>3.0074999827775173E-2</v>
      </c>
      <c r="O35">
        <f t="shared" ref="O35" ca="1" si="15">+C$11+C$12*$F35</f>
        <v>2.4826386314877213E-2</v>
      </c>
      <c r="Q35" s="2">
        <f t="shared" ref="Q35" si="16">+C35-15018.5</f>
        <v>45188.655034999829</v>
      </c>
    </row>
    <row r="36" spans="1:17" ht="12.95" customHeight="1" x14ac:dyDescent="0.2">
      <c r="C36" s="9"/>
      <c r="D36" s="9"/>
    </row>
    <row r="37" spans="1:17" ht="12.95" customHeight="1" x14ac:dyDescent="0.2">
      <c r="C37" s="9"/>
      <c r="D37" s="9"/>
    </row>
    <row r="38" spans="1:17" ht="12.95" customHeight="1" x14ac:dyDescent="0.2">
      <c r="C38" s="9"/>
      <c r="D38" s="9"/>
    </row>
    <row r="39" spans="1:17" ht="12.95" customHeight="1" x14ac:dyDescent="0.2">
      <c r="C39" s="9"/>
      <c r="D39" s="9"/>
    </row>
    <row r="40" spans="1:17" ht="12.95" customHeight="1" x14ac:dyDescent="0.2">
      <c r="C40" s="9"/>
      <c r="D40" s="9"/>
    </row>
    <row r="41" spans="1:17" ht="12.95" customHeight="1" x14ac:dyDescent="0.2">
      <c r="C41" s="9"/>
      <c r="D41" s="9"/>
    </row>
    <row r="42" spans="1:17" ht="12.95" customHeight="1" x14ac:dyDescent="0.2">
      <c r="C42" s="9"/>
      <c r="D42" s="9"/>
    </row>
    <row r="43" spans="1:17" ht="12.95" customHeight="1" x14ac:dyDescent="0.2">
      <c r="C43" s="9"/>
      <c r="D43" s="9"/>
    </row>
    <row r="44" spans="1:17" ht="12.95" customHeight="1" x14ac:dyDescent="0.2">
      <c r="C44" s="9"/>
      <c r="D44" s="9"/>
    </row>
    <row r="45" spans="1:17" ht="12.95" customHeight="1" x14ac:dyDescent="0.2">
      <c r="C45" s="9"/>
      <c r="D45" s="9"/>
    </row>
    <row r="46" spans="1:17" ht="12.95" customHeight="1" x14ac:dyDescent="0.2">
      <c r="C46" s="9"/>
      <c r="D46" s="9"/>
    </row>
    <row r="47" spans="1:17" ht="12.95" customHeight="1" x14ac:dyDescent="0.2">
      <c r="C47" s="9"/>
      <c r="D47" s="9"/>
    </row>
    <row r="48" spans="1:17" ht="12.95" customHeight="1" x14ac:dyDescent="0.2">
      <c r="C48" s="9"/>
      <c r="D48" s="9"/>
    </row>
    <row r="49" spans="3:4" ht="12.95" customHeight="1" x14ac:dyDescent="0.2">
      <c r="C49" s="9"/>
      <c r="D49" s="9"/>
    </row>
    <row r="50" spans="3:4" ht="12.95" customHeight="1" x14ac:dyDescent="0.2">
      <c r="C50" s="9"/>
      <c r="D50" s="9"/>
    </row>
    <row r="51" spans="3:4" ht="12.95" customHeight="1" x14ac:dyDescent="0.2">
      <c r="C51" s="9"/>
      <c r="D51" s="9"/>
    </row>
    <row r="52" spans="3:4" ht="12.95" customHeight="1" x14ac:dyDescent="0.2">
      <c r="C52" s="9"/>
      <c r="D52" s="9"/>
    </row>
    <row r="53" spans="3:4" ht="12.95" customHeight="1" x14ac:dyDescent="0.2">
      <c r="C53" s="9"/>
      <c r="D53" s="9"/>
    </row>
    <row r="54" spans="3:4" ht="12.95" customHeight="1" x14ac:dyDescent="0.2">
      <c r="C54" s="9"/>
      <c r="D54" s="9"/>
    </row>
    <row r="55" spans="3:4" ht="12.95" customHeight="1" x14ac:dyDescent="0.2">
      <c r="C55" s="9"/>
      <c r="D55" s="9"/>
    </row>
    <row r="56" spans="3:4" ht="12.95" customHeight="1" x14ac:dyDescent="0.2">
      <c r="C56" s="9"/>
      <c r="D56" s="9"/>
    </row>
    <row r="57" spans="3:4" ht="12.95" customHeight="1" x14ac:dyDescent="0.2">
      <c r="C57" s="9"/>
      <c r="D57" s="9"/>
    </row>
    <row r="58" spans="3:4" ht="12.95" customHeight="1" x14ac:dyDescent="0.2">
      <c r="C58" s="9"/>
      <c r="D58" s="9"/>
    </row>
    <row r="59" spans="3:4" ht="12.95" customHeight="1" x14ac:dyDescent="0.2">
      <c r="C59" s="9"/>
      <c r="D59" s="9"/>
    </row>
    <row r="60" spans="3:4" ht="12.95" customHeight="1" x14ac:dyDescent="0.2">
      <c r="C60" s="9"/>
      <c r="D60" s="9"/>
    </row>
    <row r="61" spans="3:4" ht="12.95" customHeight="1" x14ac:dyDescent="0.2">
      <c r="C61" s="9"/>
      <c r="D61" s="9"/>
    </row>
    <row r="62" spans="3:4" ht="12.95" customHeight="1" x14ac:dyDescent="0.2">
      <c r="C62" s="9"/>
      <c r="D62" s="9"/>
    </row>
    <row r="63" spans="3:4" ht="12.95" customHeight="1" x14ac:dyDescent="0.2">
      <c r="C63" s="9"/>
      <c r="D63" s="9"/>
    </row>
    <row r="64" spans="3:4" ht="12.95" customHeight="1" x14ac:dyDescent="0.2">
      <c r="C64" s="9"/>
      <c r="D64" s="9"/>
    </row>
    <row r="65" spans="3:4" ht="12.95" customHeight="1" x14ac:dyDescent="0.2">
      <c r="C65" s="9"/>
      <c r="D65" s="9"/>
    </row>
    <row r="66" spans="3:4" ht="12.95" customHeight="1" x14ac:dyDescent="0.2">
      <c r="C66" s="9"/>
      <c r="D66" s="9"/>
    </row>
    <row r="67" spans="3:4" ht="12.95" customHeight="1" x14ac:dyDescent="0.2">
      <c r="C67" s="9"/>
      <c r="D67" s="9"/>
    </row>
    <row r="68" spans="3:4" ht="12.95" customHeight="1" x14ac:dyDescent="0.2">
      <c r="C68" s="9"/>
      <c r="D68" s="9"/>
    </row>
    <row r="69" spans="3:4" ht="12.95" customHeight="1" x14ac:dyDescent="0.2">
      <c r="C69" s="9"/>
      <c r="D69" s="9"/>
    </row>
    <row r="70" spans="3:4" ht="12.95" customHeight="1" x14ac:dyDescent="0.2">
      <c r="C70" s="9"/>
      <c r="D70" s="9"/>
    </row>
    <row r="71" spans="3:4" ht="12.95" customHeight="1" x14ac:dyDescent="0.2">
      <c r="C71" s="9"/>
      <c r="D71" s="9"/>
    </row>
    <row r="72" spans="3:4" ht="12.95" customHeight="1" x14ac:dyDescent="0.2">
      <c r="C72" s="9"/>
      <c r="D72" s="9"/>
    </row>
    <row r="73" spans="3:4" ht="12.95" customHeight="1" x14ac:dyDescent="0.2">
      <c r="C73" s="9"/>
      <c r="D73" s="9"/>
    </row>
    <row r="74" spans="3:4" ht="12.95" customHeight="1" x14ac:dyDescent="0.2">
      <c r="C74" s="9"/>
      <c r="D74" s="9"/>
    </row>
    <row r="75" spans="3:4" ht="12.95" customHeight="1" x14ac:dyDescent="0.2">
      <c r="C75" s="9"/>
      <c r="D75" s="9"/>
    </row>
    <row r="76" spans="3:4" ht="12.95" customHeight="1" x14ac:dyDescent="0.2">
      <c r="C76" s="9"/>
      <c r="D76" s="9"/>
    </row>
    <row r="77" spans="3:4" ht="12.95" customHeight="1" x14ac:dyDescent="0.2">
      <c r="C77" s="9"/>
      <c r="D77" s="9"/>
    </row>
    <row r="78" spans="3:4" ht="12.95" customHeight="1" x14ac:dyDescent="0.2">
      <c r="C78" s="9"/>
      <c r="D78" s="9"/>
    </row>
    <row r="79" spans="3:4" ht="12.95" customHeight="1" x14ac:dyDescent="0.2">
      <c r="C79" s="9"/>
      <c r="D79" s="9"/>
    </row>
    <row r="80" spans="3:4" ht="12.95" customHeight="1" x14ac:dyDescent="0.2">
      <c r="C80" s="9"/>
      <c r="D80" s="9"/>
    </row>
    <row r="81" spans="3:4" ht="12.95" customHeight="1" x14ac:dyDescent="0.2">
      <c r="C81" s="9"/>
      <c r="D81" s="9"/>
    </row>
    <row r="82" spans="3:4" ht="12.95" customHeight="1" x14ac:dyDescent="0.2">
      <c r="C82" s="9"/>
      <c r="D82" s="9"/>
    </row>
    <row r="83" spans="3:4" ht="12.95" customHeight="1" x14ac:dyDescent="0.2">
      <c r="C83" s="9"/>
      <c r="D83" s="9"/>
    </row>
    <row r="84" spans="3:4" ht="12.95" customHeight="1" x14ac:dyDescent="0.2">
      <c r="C84" s="9"/>
      <c r="D84" s="9"/>
    </row>
    <row r="85" spans="3:4" ht="12.95" customHeight="1" x14ac:dyDescent="0.2">
      <c r="C85" s="9"/>
      <c r="D85" s="9"/>
    </row>
    <row r="86" spans="3:4" ht="12.95" customHeight="1" x14ac:dyDescent="0.2">
      <c r="C86" s="9"/>
      <c r="D86" s="9"/>
    </row>
    <row r="87" spans="3:4" ht="12.95" customHeight="1" x14ac:dyDescent="0.2">
      <c r="C87" s="9"/>
      <c r="D87" s="9"/>
    </row>
    <row r="88" spans="3:4" ht="12.95" customHeight="1" x14ac:dyDescent="0.2">
      <c r="C88" s="9"/>
      <c r="D88" s="9"/>
    </row>
    <row r="89" spans="3:4" ht="12.95" customHeight="1" x14ac:dyDescent="0.2">
      <c r="C89" s="9"/>
      <c r="D89" s="9"/>
    </row>
    <row r="90" spans="3:4" ht="12.95" customHeight="1" x14ac:dyDescent="0.2">
      <c r="C90" s="9"/>
      <c r="D90" s="9"/>
    </row>
    <row r="91" spans="3:4" ht="12.95" customHeight="1" x14ac:dyDescent="0.2">
      <c r="C91" s="9"/>
      <c r="D91" s="9"/>
    </row>
    <row r="92" spans="3:4" ht="12.95" customHeight="1" x14ac:dyDescent="0.2">
      <c r="C92" s="9"/>
      <c r="D92" s="9"/>
    </row>
    <row r="93" spans="3:4" ht="12.95" customHeight="1" x14ac:dyDescent="0.2">
      <c r="C93" s="9"/>
      <c r="D93" s="9"/>
    </row>
    <row r="94" spans="3:4" ht="12.95" customHeight="1" x14ac:dyDescent="0.2">
      <c r="C94" s="9"/>
      <c r="D94" s="9"/>
    </row>
    <row r="95" spans="3:4" ht="12.95" customHeight="1" x14ac:dyDescent="0.2">
      <c r="C95" s="9"/>
      <c r="D95" s="9"/>
    </row>
    <row r="96" spans="3:4" ht="12.95" customHeight="1" x14ac:dyDescent="0.2">
      <c r="C96" s="9"/>
      <c r="D96" s="9"/>
    </row>
    <row r="97" spans="3:4" ht="12.95" customHeight="1" x14ac:dyDescent="0.2">
      <c r="C97" s="9"/>
      <c r="D97" s="9"/>
    </row>
    <row r="98" spans="3:4" ht="12.95" customHeight="1" x14ac:dyDescent="0.2">
      <c r="C98" s="9"/>
      <c r="D98" s="9"/>
    </row>
    <row r="99" spans="3:4" ht="12.95" customHeight="1" x14ac:dyDescent="0.2">
      <c r="C99" s="9"/>
      <c r="D99" s="9"/>
    </row>
    <row r="100" spans="3:4" ht="12.95" customHeight="1" x14ac:dyDescent="0.2">
      <c r="C100" s="9"/>
      <c r="D100" s="9"/>
    </row>
    <row r="101" spans="3:4" ht="12.95" customHeight="1" x14ac:dyDescent="0.2">
      <c r="C101" s="9"/>
      <c r="D101" s="9"/>
    </row>
    <row r="102" spans="3:4" ht="12.95" customHeight="1" x14ac:dyDescent="0.2">
      <c r="C102" s="9"/>
      <c r="D102" s="9"/>
    </row>
    <row r="103" spans="3:4" ht="12.95" customHeight="1" x14ac:dyDescent="0.2">
      <c r="C103" s="9"/>
      <c r="D103" s="9"/>
    </row>
    <row r="104" spans="3:4" ht="12.95" customHeight="1" x14ac:dyDescent="0.2">
      <c r="C104" s="9"/>
      <c r="D104" s="9"/>
    </row>
    <row r="105" spans="3:4" ht="12.95" customHeight="1" x14ac:dyDescent="0.2">
      <c r="C105" s="9"/>
      <c r="D105" s="9"/>
    </row>
    <row r="106" spans="3:4" ht="12.95" customHeight="1" x14ac:dyDescent="0.2">
      <c r="C106" s="9"/>
      <c r="D106" s="9"/>
    </row>
    <row r="107" spans="3:4" ht="12.95" customHeight="1" x14ac:dyDescent="0.2">
      <c r="C107" s="9"/>
      <c r="D107" s="9"/>
    </row>
    <row r="108" spans="3:4" ht="12.95" customHeight="1" x14ac:dyDescent="0.2">
      <c r="C108" s="9"/>
      <c r="D108" s="9"/>
    </row>
    <row r="109" spans="3:4" ht="12.95" customHeight="1" x14ac:dyDescent="0.2">
      <c r="C109" s="9"/>
      <c r="D109" s="9"/>
    </row>
    <row r="110" spans="3:4" ht="12.95" customHeight="1" x14ac:dyDescent="0.2">
      <c r="C110" s="9"/>
      <c r="D110" s="9"/>
    </row>
    <row r="111" spans="3:4" ht="12.95" customHeight="1" x14ac:dyDescent="0.2">
      <c r="C111" s="9"/>
      <c r="D111" s="9"/>
    </row>
    <row r="112" spans="3:4" ht="12.95" customHeight="1" x14ac:dyDescent="0.2">
      <c r="C112" s="9"/>
      <c r="D112" s="9"/>
    </row>
    <row r="113" spans="3:4" ht="12.95" customHeight="1" x14ac:dyDescent="0.2">
      <c r="C113" s="9"/>
      <c r="D113" s="9"/>
    </row>
    <row r="114" spans="3:4" ht="12.95" customHeight="1" x14ac:dyDescent="0.2">
      <c r="C114" s="9"/>
      <c r="D114" s="9"/>
    </row>
    <row r="115" spans="3:4" ht="12.95" customHeight="1" x14ac:dyDescent="0.2">
      <c r="C115" s="9"/>
      <c r="D115" s="9"/>
    </row>
    <row r="116" spans="3:4" ht="12.95" customHeight="1" x14ac:dyDescent="0.2">
      <c r="C116" s="9"/>
      <c r="D116" s="9"/>
    </row>
    <row r="117" spans="3:4" ht="12.95" customHeight="1" x14ac:dyDescent="0.2">
      <c r="C117" s="9"/>
      <c r="D117" s="9"/>
    </row>
    <row r="118" spans="3:4" ht="12.95" customHeight="1" x14ac:dyDescent="0.2">
      <c r="C118" s="9"/>
      <c r="D118" s="9"/>
    </row>
    <row r="119" spans="3:4" ht="12.95" customHeight="1" x14ac:dyDescent="0.2">
      <c r="C119" s="9"/>
      <c r="D119" s="9"/>
    </row>
    <row r="120" spans="3:4" ht="12.95" customHeight="1" x14ac:dyDescent="0.2">
      <c r="C120" s="9"/>
      <c r="D120" s="9"/>
    </row>
    <row r="121" spans="3:4" ht="12.95" customHeight="1" x14ac:dyDescent="0.2">
      <c r="C121" s="9"/>
      <c r="D121" s="9"/>
    </row>
    <row r="122" spans="3:4" ht="12.95" customHeight="1" x14ac:dyDescent="0.2">
      <c r="C122" s="9"/>
      <c r="D122" s="9"/>
    </row>
    <row r="123" spans="3:4" ht="12.95" customHeight="1" x14ac:dyDescent="0.2">
      <c r="C123" s="9"/>
      <c r="D123" s="9"/>
    </row>
    <row r="124" spans="3:4" ht="12.95" customHeight="1" x14ac:dyDescent="0.2">
      <c r="C124" s="9"/>
      <c r="D124" s="9"/>
    </row>
    <row r="125" spans="3:4" ht="12.95" customHeight="1" x14ac:dyDescent="0.2">
      <c r="C125" s="9"/>
      <c r="D125" s="9"/>
    </row>
    <row r="126" spans="3:4" ht="12.95" customHeight="1" x14ac:dyDescent="0.2">
      <c r="C126" s="9"/>
      <c r="D126" s="9"/>
    </row>
    <row r="127" spans="3:4" ht="12.95" customHeight="1" x14ac:dyDescent="0.2">
      <c r="C127" s="9"/>
      <c r="D127" s="9"/>
    </row>
    <row r="128" spans="3:4" ht="12.95" customHeight="1" x14ac:dyDescent="0.2">
      <c r="C128" s="9"/>
      <c r="D128" s="9"/>
    </row>
    <row r="129" spans="3:4" ht="12.95" customHeight="1" x14ac:dyDescent="0.2">
      <c r="C129" s="9"/>
      <c r="D129" s="9"/>
    </row>
    <row r="130" spans="3:4" ht="12.95" customHeight="1" x14ac:dyDescent="0.2">
      <c r="C130" s="9"/>
      <c r="D130" s="9"/>
    </row>
    <row r="131" spans="3:4" ht="12.95" customHeight="1" x14ac:dyDescent="0.2">
      <c r="C131" s="9"/>
      <c r="D131" s="9"/>
    </row>
    <row r="132" spans="3:4" ht="12.95" customHeight="1" x14ac:dyDescent="0.2">
      <c r="C132" s="9"/>
      <c r="D132" s="9"/>
    </row>
    <row r="133" spans="3:4" ht="12.95" customHeight="1" x14ac:dyDescent="0.2">
      <c r="C133" s="9"/>
      <c r="D133" s="9"/>
    </row>
    <row r="134" spans="3:4" ht="12.95" customHeight="1" x14ac:dyDescent="0.2">
      <c r="C134" s="9"/>
      <c r="D134" s="9"/>
    </row>
    <row r="135" spans="3:4" ht="12.95" customHeight="1" x14ac:dyDescent="0.2">
      <c r="C135" s="9"/>
      <c r="D135" s="9"/>
    </row>
    <row r="136" spans="3:4" ht="12.95" customHeight="1" x14ac:dyDescent="0.2">
      <c r="C136" s="9"/>
      <c r="D136" s="9"/>
    </row>
    <row r="137" spans="3:4" ht="12.95" customHeight="1" x14ac:dyDescent="0.2">
      <c r="C137" s="9"/>
      <c r="D137" s="9"/>
    </row>
    <row r="138" spans="3:4" ht="12.95" customHeight="1" x14ac:dyDescent="0.2">
      <c r="C138" s="9"/>
      <c r="D138" s="9"/>
    </row>
    <row r="139" spans="3:4" ht="12.95" customHeight="1" x14ac:dyDescent="0.2">
      <c r="C139" s="9"/>
      <c r="D139" s="9"/>
    </row>
    <row r="140" spans="3:4" ht="12.95" customHeight="1" x14ac:dyDescent="0.2">
      <c r="C140" s="9"/>
      <c r="D140" s="9"/>
    </row>
    <row r="141" spans="3:4" ht="12.95" customHeight="1" x14ac:dyDescent="0.2">
      <c r="C141" s="9"/>
      <c r="D141" s="9"/>
    </row>
    <row r="142" spans="3:4" ht="12.95" customHeight="1" x14ac:dyDescent="0.2">
      <c r="C142" s="9"/>
      <c r="D142" s="9"/>
    </row>
    <row r="143" spans="3:4" ht="12.95" customHeight="1" x14ac:dyDescent="0.2">
      <c r="C143" s="9"/>
      <c r="D143" s="9"/>
    </row>
    <row r="144" spans="3:4" ht="12.95" customHeight="1" x14ac:dyDescent="0.2">
      <c r="C144" s="9"/>
      <c r="D144" s="9"/>
    </row>
    <row r="145" spans="3:4" ht="12.95" customHeight="1" x14ac:dyDescent="0.2">
      <c r="C145" s="9"/>
      <c r="D145" s="9"/>
    </row>
    <row r="146" spans="3:4" ht="12.95" customHeight="1" x14ac:dyDescent="0.2">
      <c r="C146" s="9"/>
      <c r="D146" s="9"/>
    </row>
    <row r="147" spans="3:4" ht="12.95" customHeight="1" x14ac:dyDescent="0.2">
      <c r="C147" s="9"/>
      <c r="D147" s="9"/>
    </row>
    <row r="148" spans="3:4" ht="12.95" customHeight="1" x14ac:dyDescent="0.2">
      <c r="C148" s="9"/>
      <c r="D148" s="9"/>
    </row>
    <row r="149" spans="3:4" ht="12.95" customHeight="1" x14ac:dyDescent="0.2">
      <c r="C149" s="9"/>
      <c r="D149" s="9"/>
    </row>
    <row r="150" spans="3:4" ht="12.95" customHeight="1" x14ac:dyDescent="0.2">
      <c r="C150" s="9"/>
      <c r="D150" s="9"/>
    </row>
    <row r="151" spans="3:4" ht="12.95" customHeight="1" x14ac:dyDescent="0.2">
      <c r="C151" s="9"/>
      <c r="D151" s="9"/>
    </row>
    <row r="152" spans="3:4" ht="12.95" customHeight="1" x14ac:dyDescent="0.2">
      <c r="C152" s="9"/>
      <c r="D152" s="9"/>
    </row>
    <row r="153" spans="3:4" ht="12.95" customHeight="1" x14ac:dyDescent="0.2">
      <c r="C153" s="9"/>
      <c r="D153" s="9"/>
    </row>
    <row r="154" spans="3:4" ht="12.95" customHeight="1" x14ac:dyDescent="0.2">
      <c r="C154" s="9"/>
      <c r="D154" s="9"/>
    </row>
    <row r="155" spans="3:4" ht="12.95" customHeight="1" x14ac:dyDescent="0.2">
      <c r="C155" s="9"/>
      <c r="D155" s="9"/>
    </row>
    <row r="156" spans="3:4" ht="12.95" customHeight="1" x14ac:dyDescent="0.2">
      <c r="C156" s="9"/>
      <c r="D156" s="9"/>
    </row>
    <row r="157" spans="3:4" ht="12.95" customHeight="1" x14ac:dyDescent="0.2">
      <c r="C157" s="9"/>
      <c r="D157" s="9"/>
    </row>
    <row r="158" spans="3:4" ht="12.95" customHeight="1" x14ac:dyDescent="0.2">
      <c r="C158" s="9"/>
      <c r="D158" s="9"/>
    </row>
    <row r="159" spans="3:4" ht="12.95" customHeight="1" x14ac:dyDescent="0.2">
      <c r="C159" s="9"/>
      <c r="D159" s="9"/>
    </row>
    <row r="160" spans="3:4" ht="12.95" customHeight="1" x14ac:dyDescent="0.2">
      <c r="C160" s="9"/>
      <c r="D160" s="9"/>
    </row>
    <row r="161" spans="3:4" ht="12.95" customHeight="1" x14ac:dyDescent="0.2">
      <c r="C161" s="9"/>
      <c r="D161" s="9"/>
    </row>
    <row r="162" spans="3:4" ht="12.95" customHeight="1" x14ac:dyDescent="0.2">
      <c r="C162" s="9"/>
      <c r="D162" s="9"/>
    </row>
    <row r="163" spans="3:4" ht="12.95" customHeight="1" x14ac:dyDescent="0.2">
      <c r="C163" s="9"/>
      <c r="D163" s="9"/>
    </row>
    <row r="164" spans="3:4" ht="12.95" customHeight="1" x14ac:dyDescent="0.2">
      <c r="C164" s="9"/>
      <c r="D164" s="9"/>
    </row>
    <row r="165" spans="3:4" ht="12.95" customHeight="1" x14ac:dyDescent="0.2">
      <c r="C165" s="9"/>
      <c r="D165" s="9"/>
    </row>
    <row r="166" spans="3:4" ht="12.95" customHeight="1" x14ac:dyDescent="0.2">
      <c r="C166" s="9"/>
      <c r="D166" s="9"/>
    </row>
    <row r="167" spans="3:4" ht="12.95" customHeight="1" x14ac:dyDescent="0.2">
      <c r="C167" s="9"/>
      <c r="D167" s="9"/>
    </row>
    <row r="168" spans="3:4" ht="12.95" customHeight="1" x14ac:dyDescent="0.2">
      <c r="C168" s="9"/>
      <c r="D168" s="9"/>
    </row>
    <row r="169" spans="3:4" ht="12.95" customHeight="1" x14ac:dyDescent="0.2">
      <c r="C169" s="9"/>
      <c r="D169" s="9"/>
    </row>
    <row r="170" spans="3:4" ht="12.95" customHeight="1" x14ac:dyDescent="0.2">
      <c r="C170" s="9"/>
      <c r="D170" s="9"/>
    </row>
    <row r="171" spans="3:4" ht="12.95" customHeight="1" x14ac:dyDescent="0.2">
      <c r="C171" s="9"/>
      <c r="D171" s="9"/>
    </row>
    <row r="172" spans="3:4" ht="12.95" customHeight="1" x14ac:dyDescent="0.2">
      <c r="C172" s="9"/>
      <c r="D172" s="9"/>
    </row>
    <row r="173" spans="3:4" ht="12.95" customHeight="1" x14ac:dyDescent="0.2">
      <c r="C173" s="9"/>
      <c r="D173" s="9"/>
    </row>
    <row r="174" spans="3:4" ht="12.95" customHeight="1" x14ac:dyDescent="0.2">
      <c r="C174" s="9"/>
      <c r="D174" s="9"/>
    </row>
    <row r="175" spans="3:4" ht="12.95" customHeight="1" x14ac:dyDescent="0.2">
      <c r="C175" s="9"/>
      <c r="D175" s="9"/>
    </row>
    <row r="176" spans="3:4" ht="12.95" customHeight="1" x14ac:dyDescent="0.2">
      <c r="C176" s="9"/>
      <c r="D176" s="9"/>
    </row>
    <row r="177" spans="3:4" ht="12.95" customHeight="1" x14ac:dyDescent="0.2">
      <c r="C177" s="9"/>
      <c r="D177" s="9"/>
    </row>
    <row r="178" spans="3:4" ht="12.95" customHeight="1" x14ac:dyDescent="0.2">
      <c r="C178" s="9"/>
      <c r="D178" s="9"/>
    </row>
    <row r="179" spans="3:4" ht="12.95" customHeight="1" x14ac:dyDescent="0.2">
      <c r="C179" s="9"/>
      <c r="D179" s="9"/>
    </row>
    <row r="180" spans="3:4" ht="12.95" customHeight="1" x14ac:dyDescent="0.2">
      <c r="C180" s="9"/>
      <c r="D180" s="9"/>
    </row>
    <row r="181" spans="3:4" ht="12.95" customHeight="1" x14ac:dyDescent="0.2">
      <c r="C181" s="9"/>
      <c r="D181" s="9"/>
    </row>
    <row r="182" spans="3:4" ht="12.95" customHeight="1" x14ac:dyDescent="0.2">
      <c r="C182" s="9"/>
      <c r="D182" s="9"/>
    </row>
    <row r="183" spans="3:4" ht="12.95" customHeight="1" x14ac:dyDescent="0.2">
      <c r="C183" s="9"/>
      <c r="D183" s="9"/>
    </row>
    <row r="184" spans="3:4" ht="12.95" customHeight="1" x14ac:dyDescent="0.2">
      <c r="C184" s="9"/>
      <c r="D184" s="9"/>
    </row>
    <row r="185" spans="3:4" ht="12.95" customHeight="1" x14ac:dyDescent="0.2">
      <c r="C185" s="9"/>
      <c r="D185" s="9"/>
    </row>
    <row r="186" spans="3:4" ht="12.95" customHeight="1" x14ac:dyDescent="0.2">
      <c r="C186" s="9"/>
      <c r="D186" s="9"/>
    </row>
    <row r="187" spans="3:4" ht="12.95" customHeight="1" x14ac:dyDescent="0.2">
      <c r="C187" s="9"/>
      <c r="D187" s="9"/>
    </row>
    <row r="188" spans="3:4" ht="12.95" customHeight="1" x14ac:dyDescent="0.2">
      <c r="C188" s="9"/>
      <c r="D188" s="9"/>
    </row>
    <row r="189" spans="3:4" ht="12.95" customHeight="1" x14ac:dyDescent="0.2">
      <c r="C189" s="9"/>
      <c r="D189" s="9"/>
    </row>
    <row r="190" spans="3:4" ht="12.95" customHeight="1" x14ac:dyDescent="0.2">
      <c r="C190" s="9"/>
      <c r="D190" s="9"/>
    </row>
    <row r="191" spans="3:4" ht="12.95" customHeight="1" x14ac:dyDescent="0.2">
      <c r="C191" s="9"/>
      <c r="D191" s="9"/>
    </row>
    <row r="192" spans="3:4" ht="12.95" customHeight="1" x14ac:dyDescent="0.2">
      <c r="C192" s="9"/>
      <c r="D192" s="9"/>
    </row>
    <row r="193" spans="3:4" ht="12.95" customHeight="1" x14ac:dyDescent="0.2">
      <c r="C193" s="9"/>
      <c r="D193" s="9"/>
    </row>
    <row r="194" spans="3:4" ht="12.95" customHeight="1" x14ac:dyDescent="0.2">
      <c r="C194" s="9"/>
      <c r="D194" s="9"/>
    </row>
    <row r="195" spans="3:4" ht="12.95" customHeight="1" x14ac:dyDescent="0.2">
      <c r="C195" s="9"/>
      <c r="D195" s="9"/>
    </row>
    <row r="196" spans="3:4" ht="12.95" customHeight="1" x14ac:dyDescent="0.2">
      <c r="C196" s="9"/>
      <c r="D196" s="9"/>
    </row>
    <row r="197" spans="3:4" ht="12.95" customHeight="1" x14ac:dyDescent="0.2">
      <c r="C197" s="9"/>
      <c r="D197" s="9"/>
    </row>
    <row r="198" spans="3:4" ht="12.95" customHeight="1" x14ac:dyDescent="0.2">
      <c r="C198" s="9"/>
      <c r="D198" s="9"/>
    </row>
    <row r="199" spans="3:4" ht="12.95" customHeight="1" x14ac:dyDescent="0.2">
      <c r="C199" s="9"/>
      <c r="D199" s="9"/>
    </row>
    <row r="200" spans="3:4" ht="12.95" customHeight="1" x14ac:dyDescent="0.2">
      <c r="C200" s="9"/>
      <c r="D200" s="9"/>
    </row>
    <row r="201" spans="3:4" ht="12.95" customHeight="1" x14ac:dyDescent="0.2">
      <c r="C201" s="9"/>
      <c r="D201" s="9"/>
    </row>
    <row r="202" spans="3:4" ht="12.95" customHeight="1" x14ac:dyDescent="0.2">
      <c r="C202" s="9"/>
      <c r="D202" s="9"/>
    </row>
    <row r="203" spans="3:4" ht="12.95" customHeight="1" x14ac:dyDescent="0.2">
      <c r="C203" s="9"/>
      <c r="D203" s="9"/>
    </row>
    <row r="204" spans="3:4" ht="12.95" customHeight="1" x14ac:dyDescent="0.2">
      <c r="C204" s="9"/>
      <c r="D204" s="9"/>
    </row>
    <row r="205" spans="3:4" ht="12.95" customHeight="1" x14ac:dyDescent="0.2">
      <c r="C205" s="9"/>
      <c r="D205" s="9"/>
    </row>
    <row r="206" spans="3:4" ht="12.95" customHeight="1" x14ac:dyDescent="0.2">
      <c r="C206" s="9"/>
      <c r="D206" s="9"/>
    </row>
    <row r="207" spans="3:4" ht="12.95" customHeight="1" x14ac:dyDescent="0.2">
      <c r="C207" s="9"/>
      <c r="D207" s="9"/>
    </row>
    <row r="208" spans="3:4" ht="12.95" customHeight="1" x14ac:dyDescent="0.2">
      <c r="C208" s="9"/>
      <c r="D208" s="9"/>
    </row>
    <row r="209" spans="3:4" ht="12.95" customHeight="1" x14ac:dyDescent="0.2">
      <c r="C209" s="9"/>
      <c r="D209" s="9"/>
    </row>
    <row r="210" spans="3:4" ht="12.95" customHeight="1" x14ac:dyDescent="0.2">
      <c r="C210" s="9"/>
      <c r="D210" s="9"/>
    </row>
    <row r="211" spans="3:4" ht="12.95" customHeight="1" x14ac:dyDescent="0.2">
      <c r="C211" s="9"/>
      <c r="D211" s="9"/>
    </row>
    <row r="212" spans="3:4" ht="12.95" customHeight="1" x14ac:dyDescent="0.2">
      <c r="C212" s="9"/>
      <c r="D212" s="9"/>
    </row>
    <row r="213" spans="3:4" ht="12.95" customHeight="1" x14ac:dyDescent="0.2">
      <c r="C213" s="9"/>
      <c r="D213" s="9"/>
    </row>
    <row r="214" spans="3:4" ht="12.95" customHeight="1" x14ac:dyDescent="0.2">
      <c r="C214" s="9"/>
      <c r="D214" s="9"/>
    </row>
    <row r="215" spans="3:4" ht="12.95" customHeight="1" x14ac:dyDescent="0.2">
      <c r="C215" s="9"/>
      <c r="D215" s="9"/>
    </row>
    <row r="216" spans="3:4" ht="12.95" customHeight="1" x14ac:dyDescent="0.2">
      <c r="C216" s="9"/>
      <c r="D216" s="9"/>
    </row>
    <row r="217" spans="3:4" ht="12.95" customHeight="1" x14ac:dyDescent="0.2">
      <c r="C217" s="9"/>
      <c r="D217" s="9"/>
    </row>
    <row r="218" spans="3:4" ht="12.95" customHeight="1" x14ac:dyDescent="0.2">
      <c r="C218" s="9"/>
      <c r="D218" s="9"/>
    </row>
    <row r="219" spans="3:4" ht="12.95" customHeight="1" x14ac:dyDescent="0.2">
      <c r="C219" s="9"/>
      <c r="D219" s="9"/>
    </row>
    <row r="220" spans="3:4" ht="12.95" customHeight="1" x14ac:dyDescent="0.2">
      <c r="C220" s="9"/>
      <c r="D220" s="9"/>
    </row>
    <row r="221" spans="3:4" ht="12.95" customHeight="1" x14ac:dyDescent="0.2">
      <c r="C221" s="9"/>
      <c r="D221" s="9"/>
    </row>
    <row r="222" spans="3:4" ht="12.95" customHeight="1" x14ac:dyDescent="0.2">
      <c r="C222" s="9"/>
      <c r="D222" s="9"/>
    </row>
    <row r="223" spans="3:4" ht="12.95" customHeight="1" x14ac:dyDescent="0.2">
      <c r="C223" s="9"/>
      <c r="D223" s="9"/>
    </row>
    <row r="224" spans="3:4" ht="12.95" customHeight="1" x14ac:dyDescent="0.2">
      <c r="C224" s="9"/>
      <c r="D224" s="9"/>
    </row>
    <row r="225" spans="3:4" ht="12.95" customHeight="1" x14ac:dyDescent="0.2">
      <c r="C225" s="9"/>
      <c r="D225" s="9"/>
    </row>
    <row r="226" spans="3:4" ht="12.95" customHeight="1" x14ac:dyDescent="0.2">
      <c r="C226" s="9"/>
      <c r="D226" s="9"/>
    </row>
    <row r="227" spans="3:4" ht="12.95" customHeight="1" x14ac:dyDescent="0.2">
      <c r="C227" s="9"/>
      <c r="D227" s="9"/>
    </row>
    <row r="228" spans="3:4" ht="12.95" customHeight="1" x14ac:dyDescent="0.2">
      <c r="C228" s="9"/>
      <c r="D228" s="9"/>
    </row>
    <row r="229" spans="3:4" ht="12.95" customHeight="1" x14ac:dyDescent="0.2">
      <c r="C229" s="9"/>
      <c r="D229" s="9"/>
    </row>
    <row r="230" spans="3:4" ht="12.95" customHeight="1" x14ac:dyDescent="0.2">
      <c r="C230" s="9"/>
      <c r="D230" s="9"/>
    </row>
    <row r="231" spans="3:4" ht="12.95" customHeight="1" x14ac:dyDescent="0.2">
      <c r="C231" s="9"/>
      <c r="D231" s="9"/>
    </row>
    <row r="232" spans="3:4" ht="12.95" customHeight="1" x14ac:dyDescent="0.2">
      <c r="C232" s="9"/>
      <c r="D232" s="9"/>
    </row>
    <row r="233" spans="3:4" ht="12.95" customHeight="1" x14ac:dyDescent="0.2">
      <c r="C233" s="9"/>
      <c r="D233" s="9"/>
    </row>
    <row r="234" spans="3:4" ht="12.95" customHeight="1" x14ac:dyDescent="0.2">
      <c r="C234" s="9"/>
      <c r="D234" s="9"/>
    </row>
    <row r="235" spans="3:4" ht="12.95" customHeight="1" x14ac:dyDescent="0.2">
      <c r="C235" s="9"/>
      <c r="D235" s="9"/>
    </row>
    <row r="236" spans="3:4" ht="12.95" customHeight="1" x14ac:dyDescent="0.2">
      <c r="C236" s="9"/>
      <c r="D236" s="9"/>
    </row>
    <row r="237" spans="3:4" ht="12.95" customHeight="1" x14ac:dyDescent="0.2">
      <c r="C237" s="9"/>
      <c r="D237" s="9"/>
    </row>
    <row r="238" spans="3:4" ht="12.95" customHeight="1" x14ac:dyDescent="0.2">
      <c r="C238" s="9"/>
      <c r="D238" s="9"/>
    </row>
    <row r="239" spans="3:4" ht="12.95" customHeight="1" x14ac:dyDescent="0.2">
      <c r="C239" s="9"/>
      <c r="D239" s="9"/>
    </row>
    <row r="240" spans="3:4" ht="12.95" customHeight="1" x14ac:dyDescent="0.2">
      <c r="C240" s="9"/>
      <c r="D240" s="9"/>
    </row>
    <row r="241" spans="3:4" ht="12.95" customHeight="1" x14ac:dyDescent="0.2">
      <c r="C241" s="9"/>
      <c r="D241" s="9"/>
    </row>
    <row r="242" spans="3:4" ht="12.95" customHeight="1" x14ac:dyDescent="0.2">
      <c r="C242" s="9"/>
      <c r="D242" s="9"/>
    </row>
    <row r="243" spans="3:4" ht="12.95" customHeight="1" x14ac:dyDescent="0.2">
      <c r="C243" s="9"/>
      <c r="D243" s="9"/>
    </row>
    <row r="244" spans="3:4" ht="12.95" customHeight="1" x14ac:dyDescent="0.2">
      <c r="C244" s="9"/>
      <c r="D244" s="9"/>
    </row>
    <row r="245" spans="3:4" ht="12.95" customHeight="1" x14ac:dyDescent="0.2">
      <c r="C245" s="9"/>
      <c r="D245" s="9"/>
    </row>
    <row r="246" spans="3:4" ht="12.95" customHeight="1" x14ac:dyDescent="0.2">
      <c r="C246" s="9"/>
      <c r="D246" s="9"/>
    </row>
    <row r="247" spans="3:4" ht="12.95" customHeight="1" x14ac:dyDescent="0.2">
      <c r="C247" s="9"/>
      <c r="D247" s="9"/>
    </row>
    <row r="248" spans="3:4" ht="12.95" customHeight="1" x14ac:dyDescent="0.2">
      <c r="C248" s="9"/>
      <c r="D248" s="9"/>
    </row>
    <row r="249" spans="3:4" ht="12.95" customHeight="1" x14ac:dyDescent="0.2">
      <c r="C249" s="9"/>
      <c r="D249" s="9"/>
    </row>
    <row r="250" spans="3:4" ht="12.95" customHeight="1" x14ac:dyDescent="0.2">
      <c r="C250" s="9"/>
      <c r="D250" s="9"/>
    </row>
    <row r="251" spans="3:4" ht="12.95" customHeight="1" x14ac:dyDescent="0.2">
      <c r="C251" s="9"/>
      <c r="D251" s="9"/>
    </row>
    <row r="252" spans="3:4" ht="12.95" customHeight="1" x14ac:dyDescent="0.2">
      <c r="C252" s="9"/>
      <c r="D252" s="9"/>
    </row>
    <row r="253" spans="3:4" ht="12.95" customHeight="1" x14ac:dyDescent="0.2">
      <c r="C253" s="9"/>
      <c r="D253" s="9"/>
    </row>
    <row r="254" spans="3:4" ht="12.95" customHeight="1" x14ac:dyDescent="0.2">
      <c r="C254" s="9"/>
      <c r="D254" s="9"/>
    </row>
    <row r="255" spans="3:4" ht="12.95" customHeight="1" x14ac:dyDescent="0.2">
      <c r="C255" s="9"/>
      <c r="D255" s="9"/>
    </row>
    <row r="256" spans="3:4" ht="12.95" customHeight="1" x14ac:dyDescent="0.2">
      <c r="C256" s="9"/>
      <c r="D256" s="9"/>
    </row>
    <row r="257" spans="3:4" ht="12.95" customHeight="1" x14ac:dyDescent="0.2">
      <c r="C257" s="9"/>
      <c r="D257" s="9"/>
    </row>
    <row r="258" spans="3:4" ht="12.95" customHeight="1" x14ac:dyDescent="0.2">
      <c r="C258" s="9"/>
      <c r="D258" s="9"/>
    </row>
    <row r="259" spans="3:4" ht="12.95" customHeight="1" x14ac:dyDescent="0.2">
      <c r="C259" s="9"/>
      <c r="D259" s="9"/>
    </row>
    <row r="260" spans="3:4" ht="12.95" customHeight="1" x14ac:dyDescent="0.2">
      <c r="C260" s="9"/>
      <c r="D260" s="9"/>
    </row>
    <row r="261" spans="3:4" ht="12.95" customHeight="1" x14ac:dyDescent="0.2">
      <c r="C261" s="9"/>
      <c r="D261" s="9"/>
    </row>
    <row r="262" spans="3:4" ht="12.95" customHeight="1" x14ac:dyDescent="0.2">
      <c r="C262" s="9"/>
      <c r="D262" s="9"/>
    </row>
    <row r="263" spans="3:4" ht="12.95" customHeight="1" x14ac:dyDescent="0.2">
      <c r="C263" s="9"/>
      <c r="D263" s="9"/>
    </row>
    <row r="264" spans="3:4" ht="12.95" customHeight="1" x14ac:dyDescent="0.2">
      <c r="C264" s="9"/>
      <c r="D264" s="9"/>
    </row>
    <row r="265" spans="3:4" ht="12.95" customHeight="1" x14ac:dyDescent="0.2">
      <c r="C265" s="9"/>
      <c r="D265" s="9"/>
    </row>
    <row r="266" spans="3:4" ht="12.95" customHeight="1" x14ac:dyDescent="0.2">
      <c r="C266" s="9"/>
      <c r="D266" s="9"/>
    </row>
    <row r="267" spans="3:4" ht="12.95" customHeight="1" x14ac:dyDescent="0.2">
      <c r="C267" s="9"/>
      <c r="D267" s="9"/>
    </row>
    <row r="268" spans="3:4" ht="12.95" customHeight="1" x14ac:dyDescent="0.2">
      <c r="C268" s="9"/>
      <c r="D268" s="9"/>
    </row>
    <row r="269" spans="3:4" ht="12.95" customHeight="1" x14ac:dyDescent="0.2">
      <c r="C269" s="9"/>
      <c r="D269" s="9"/>
    </row>
    <row r="270" spans="3:4" ht="12.95" customHeight="1" x14ac:dyDescent="0.2">
      <c r="C270" s="9"/>
      <c r="D270" s="9"/>
    </row>
    <row r="271" spans="3:4" ht="12.95" customHeight="1" x14ac:dyDescent="0.2">
      <c r="C271" s="9"/>
      <c r="D271" s="9"/>
    </row>
    <row r="272" spans="3:4" ht="12.95" customHeight="1" x14ac:dyDescent="0.2">
      <c r="C272" s="9"/>
      <c r="D272" s="9"/>
    </row>
    <row r="273" spans="3:4" ht="12.95" customHeight="1" x14ac:dyDescent="0.2">
      <c r="C273" s="9"/>
      <c r="D273" s="9"/>
    </row>
    <row r="274" spans="3:4" ht="12.95" customHeight="1" x14ac:dyDescent="0.2">
      <c r="C274" s="9"/>
      <c r="D274" s="9"/>
    </row>
    <row r="275" spans="3:4" ht="12.95" customHeight="1" x14ac:dyDescent="0.2">
      <c r="C275" s="9"/>
      <c r="D275" s="9"/>
    </row>
    <row r="276" spans="3:4" ht="12.95" customHeight="1" x14ac:dyDescent="0.2">
      <c r="C276" s="9"/>
      <c r="D276" s="9"/>
    </row>
    <row r="277" spans="3:4" ht="12.95" customHeight="1" x14ac:dyDescent="0.2">
      <c r="C277" s="9"/>
      <c r="D277" s="9"/>
    </row>
    <row r="278" spans="3:4" ht="12.95" customHeight="1" x14ac:dyDescent="0.2">
      <c r="C278" s="9"/>
      <c r="D278" s="9"/>
    </row>
    <row r="279" spans="3:4" ht="12.95" customHeight="1" x14ac:dyDescent="0.2">
      <c r="C279" s="9"/>
      <c r="D279" s="9"/>
    </row>
    <row r="280" spans="3:4" ht="12.95" customHeight="1" x14ac:dyDescent="0.2">
      <c r="C280" s="9"/>
      <c r="D280" s="9"/>
    </row>
    <row r="281" spans="3:4" ht="12.95" customHeight="1" x14ac:dyDescent="0.2">
      <c r="C281" s="9"/>
      <c r="D281" s="9"/>
    </row>
    <row r="282" spans="3:4" ht="12.95" customHeight="1" x14ac:dyDescent="0.2">
      <c r="C282" s="9"/>
      <c r="D282" s="9"/>
    </row>
    <row r="283" spans="3:4" ht="12.95" customHeight="1" x14ac:dyDescent="0.2">
      <c r="C283" s="9"/>
      <c r="D283" s="9"/>
    </row>
    <row r="284" spans="3:4" ht="12.95" customHeight="1" x14ac:dyDescent="0.2">
      <c r="C284" s="9"/>
      <c r="D284" s="9"/>
    </row>
    <row r="285" spans="3:4" ht="12.95" customHeight="1" x14ac:dyDescent="0.2">
      <c r="C285" s="9"/>
      <c r="D285" s="9"/>
    </row>
    <row r="286" spans="3:4" ht="12.95" customHeight="1" x14ac:dyDescent="0.2">
      <c r="C286" s="9"/>
      <c r="D286" s="9"/>
    </row>
    <row r="287" spans="3:4" ht="12.95" customHeight="1" x14ac:dyDescent="0.2">
      <c r="C287" s="9"/>
      <c r="D287" s="9"/>
    </row>
    <row r="288" spans="3:4" ht="12.95" customHeight="1" x14ac:dyDescent="0.2">
      <c r="C288" s="9"/>
      <c r="D288" s="9"/>
    </row>
    <row r="289" spans="3:4" ht="12.95" customHeight="1" x14ac:dyDescent="0.2">
      <c r="C289" s="9"/>
      <c r="D289" s="9"/>
    </row>
    <row r="290" spans="3:4" ht="12.95" customHeight="1" x14ac:dyDescent="0.2">
      <c r="C290" s="9"/>
      <c r="D290" s="9"/>
    </row>
    <row r="291" spans="3:4" ht="12.95" customHeight="1" x14ac:dyDescent="0.2">
      <c r="C291" s="9"/>
      <c r="D291" s="9"/>
    </row>
    <row r="292" spans="3:4" ht="12.95" customHeight="1" x14ac:dyDescent="0.2">
      <c r="C292" s="9"/>
      <c r="D292" s="9"/>
    </row>
    <row r="293" spans="3:4" ht="12.95" customHeight="1" x14ac:dyDescent="0.2">
      <c r="C293" s="9"/>
      <c r="D293" s="9"/>
    </row>
    <row r="294" spans="3:4" ht="12.95" customHeight="1" x14ac:dyDescent="0.2">
      <c r="C294" s="9"/>
      <c r="D294" s="9"/>
    </row>
    <row r="295" spans="3:4" ht="12.95" customHeight="1" x14ac:dyDescent="0.2">
      <c r="C295" s="9"/>
      <c r="D295" s="9"/>
    </row>
    <row r="296" spans="3:4" ht="12.95" customHeight="1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</sheetData>
  <sortState xmlns:xlrd2="http://schemas.microsoft.com/office/spreadsheetml/2017/richdata2" ref="A21:Q32">
    <sortCondition ref="C21:C3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2024-01-04T07:07:00Z</dcterms:modified>
</cp:coreProperties>
</file>