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8A04FCEC-E29D-485A-ABD2-132302C44D2A}" xr6:coauthVersionLast="47" xr6:coauthVersionMax="47" xr10:uidLastSave="{00000000-0000-0000-0000-000000000000}"/>
  <bookViews>
    <workbookView xWindow="13695" yWindow="780" windowWidth="1512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4" i="1" l="1"/>
  <c r="O28" i="1"/>
  <c r="O22" i="1"/>
  <c r="O23" i="1"/>
  <c r="O27" i="1"/>
  <c r="O25" i="1"/>
  <c r="O2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<sst xmlns="http://schemas.openxmlformats.org/spreadsheetml/2006/main" count="64" uniqueCount="49">
  <si>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</si>
  <si>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</si>
  <si>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</si>
  <si>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</si>
  <si>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</si>
  <si>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</si>
  <si>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</si>
  <si>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</si>
  <si>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</si>
  <si>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</si>
  <si>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</si>
  <si>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</si>
  <si>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</si>
  <si>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</si>
  <si>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</si>
  <si>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</si>
  <si>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</si>
  <si>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</si>
  <si>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</si>
  <si>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</si>
  <si>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</si>
  <si>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</si>
  <si>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</si>
  <si>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</si>
  <si>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</si>
  <si>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</si>
  <si>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</si>
  <si>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</si>
  <si>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</si>
  <si>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</si>
  <si>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</si>
  <si>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</si>
  <si>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</si>
  <si>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</si>
  <si>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</si>
  <si>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</si>
  <si>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</si>
  <si>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</si>
  <si>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</si>
  <si>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</si>
  <si>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</si>
  <si>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</si>
  <si>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</si>
  <si>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</si>
  <si>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V0531 Lac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</si>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</sst>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V0531</a:t>
            </a:r>
            <a:r>
              <a:rPr lang="en-AU" baseline="0"/>
              <a:t> Lac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6.900000007590279E-4</c:v>
                </c:pt>
                <c:pt idx="2">
                  <c:v>-1.9500000053085387E-4</c:v>
                </c:pt>
                <c:pt idx="3">
                  <c:v>3.1934999999066349E-2</c:v>
                </c:pt>
                <c:pt idx="4">
                  <c:v>3.6637499993958045E-2</c:v>
                </c:pt>
                <c:pt idx="5">
                  <c:v>3.3849999999802094E-2</c:v>
                </c:pt>
                <c:pt idx="6">
                  <c:v>3.824499999609543E-2</c:v>
                </c:pt>
                <c:pt idx="7">
                  <c:v>3.8602499997068662E-2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-4.9319513330343366E-3</c:v>
                </c:pt>
                <c:pt idx="1">
                  <c:v>2.3945054207469851E-2</c:v>
                </c:pt>
                <c:pt idx="2">
                  <c:v>2.4079503131744284E-2</c:v>
                </c:pt>
                <c:pt idx="3">
                  <c:v>2.716854914800081E-2</c:v>
                </c:pt>
                <c:pt idx="4">
                  <c:v>2.7245611336304449E-2</c:v>
                </c:pt>
                <c:pt idx="5">
                  <c:v>2.730299807227524E-2</c:v>
                </c:pt>
                <c:pt idx="6">
                  <c:v>2.7476797901215367E-2</c:v>
                </c:pt>
                <c:pt idx="7">
                  <c:v>2.7478437522243101E-2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56180.031000000003</v>
      </c>
      <c r="D7" s="29" t="s">
        <v>46</v>
      </c>
    </row>
    <row r="8" spans="1:15" x14ac:dyDescent="0.2">
      <c r="A8" t="s">
        <v>3</v>
      </c>
      <c r="C8" s="8">
        <v>0.33868500000000001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-4.9319513330343366E-3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3.2792420554740162E-6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59527.282331797905</v>
      </c>
      <c r="E15" s="14" t="s">
        <v>30</v>
      </c>
      <c r="F15" s="33">
        <f ca="1">NOW()+15018.5+$C$5/24</f>
        <v>59961.669839351853</v>
      </c>
    </row>
    <row r="16" spans="1:15" x14ac:dyDescent="0.2">
      <c r="A16" s="16" t="s">
        <v>4</v>
      </c>
      <c r="B16" s="10"/>
      <c r="C16" s="17">
        <f ca="1">+C8+C12</f>
        <v>0.33868827924205547</v>
      </c>
      <c r="E16" s="14" t="s">
        <v>35</v>
      </c>
      <c r="F16" s="15">
        <f ca="1">ROUND(2*(F15-$C$7)/$C$8,0)/2+F14</f>
        <v>11166.5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36</v>
      </c>
      <c r="F17" s="23">
        <f ca="1">ROUND(2*(F15-$C$15)/$C$16,0)/2+F14</f>
        <v>1283.5</v>
      </c>
    </row>
    <row r="18" spans="1:21" ht="14.25" thickTop="1" thickBot="1" x14ac:dyDescent="0.25">
      <c r="A18" s="16" t="s">
        <v>5</v>
      </c>
      <c r="B18" s="10"/>
      <c r="C18" s="19">
        <f ca="1">+C15</f>
        <v>59527.282331797905</v>
      </c>
      <c r="D18" s="20">
        <f ca="1">+C16</f>
        <v>0.33868827924205547</v>
      </c>
      <c r="E18" s="14" t="s">
        <v>31</v>
      </c>
      <c r="F18" s="18">
        <f ca="1">+$C$15+$C$16*F17-15018.5-$C$5/24</f>
        <v>44943.884571538416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56180.031000000003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-4.9319513330343366E-3</v>
      </c>
      <c r="Q21" s="43">
        <f>+C21-15018.5</f>
        <v>41161.531000000003</v>
      </c>
    </row>
    <row r="22" spans="1:21" x14ac:dyDescent="0.2">
      <c r="A22" s="44" t="s">
        <v>47</v>
      </c>
      <c r="B22" s="45" t="s">
        <v>48</v>
      </c>
      <c r="C22" s="46">
        <v>59162.491800000003</v>
      </c>
      <c r="D22" s="44">
        <v>3.5000000000000001E-3</v>
      </c>
      <c r="E22">
        <f t="shared" ref="E22:E28" si="0">+(C22-C$7)/C$8</f>
        <v>8806.0020372912895</v>
      </c>
      <c r="F22">
        <f t="shared" ref="F22:F28" si="1">ROUND(2*E22,0)/2</f>
        <v>8806</v>
      </c>
      <c r="G22">
        <f t="shared" ref="G22:G28" si="2">+C22-(C$7+F22*C$8)</f>
        <v>6.900000007590279E-4</v>
      </c>
      <c r="K22">
        <f>+G22</f>
        <v>6.900000007590279E-4</v>
      </c>
      <c r="O22">
        <f t="shared" ref="O22:O28" ca="1" si="3">+C$11+C$12*$F22</f>
        <v>2.3945054207469851E-2</v>
      </c>
      <c r="Q22" s="43">
        <f t="shared" ref="Q22:Q28" si="4">+C22-15018.5</f>
        <v>44143.991800000003</v>
      </c>
    </row>
    <row r="23" spans="1:21" x14ac:dyDescent="0.2">
      <c r="A23" s="44" t="s">
        <v>47</v>
      </c>
      <c r="B23" s="45" t="s">
        <v>48</v>
      </c>
      <c r="C23" s="46">
        <v>59176.377</v>
      </c>
      <c r="D23" s="44">
        <v>3.5000000000000001E-3</v>
      </c>
      <c r="E23">
        <f t="shared" si="0"/>
        <v>8846.9994242437588</v>
      </c>
      <c r="F23">
        <f t="shared" si="1"/>
        <v>8847</v>
      </c>
      <c r="G23">
        <f t="shared" si="2"/>
        <v>-1.9500000053085387E-4</v>
      </c>
      <c r="K23">
        <f>+G23</f>
        <v>-1.9500000053085387E-4</v>
      </c>
      <c r="O23">
        <f t="shared" ca="1" si="3"/>
        <v>2.4079503131744284E-2</v>
      </c>
      <c r="Q23" s="43">
        <f t="shared" si="4"/>
        <v>44157.877</v>
      </c>
    </row>
    <row r="24" spans="1:21" x14ac:dyDescent="0.2">
      <c r="A24" s="44" t="s">
        <v>47</v>
      </c>
      <c r="B24" s="45" t="s">
        <v>48</v>
      </c>
      <c r="C24" s="46">
        <v>59495.450400000002</v>
      </c>
      <c r="D24" s="44">
        <v>3.5000000000000001E-3</v>
      </c>
      <c r="E24">
        <f t="shared" si="0"/>
        <v>9789.0942911554939</v>
      </c>
      <c r="F24">
        <f t="shared" si="1"/>
        <v>9789</v>
      </c>
      <c r="G24">
        <f t="shared" si="2"/>
        <v>3.1934999999066349E-2</v>
      </c>
      <c r="K24">
        <f>+G24</f>
        <v>3.1934999999066349E-2</v>
      </c>
      <c r="O24">
        <f t="shared" ca="1" si="3"/>
        <v>2.716854914800081E-2</v>
      </c>
      <c r="Q24" s="43">
        <f t="shared" si="4"/>
        <v>44476.950400000002</v>
      </c>
    </row>
    <row r="25" spans="1:21" x14ac:dyDescent="0.2">
      <c r="A25" s="44" t="s">
        <v>47</v>
      </c>
      <c r="B25" s="45" t="s">
        <v>48</v>
      </c>
      <c r="C25" s="46">
        <v>59503.414199999999</v>
      </c>
      <c r="D25" s="44">
        <v>3.5000000000000001E-3</v>
      </c>
      <c r="E25">
        <f t="shared" si="0"/>
        <v>9812.6081757385073</v>
      </c>
      <c r="F25">
        <f t="shared" si="1"/>
        <v>9812.5</v>
      </c>
      <c r="G25">
        <f t="shared" si="2"/>
        <v>3.6637499993958045E-2</v>
      </c>
      <c r="K25">
        <f>+G25</f>
        <v>3.6637499993958045E-2</v>
      </c>
      <c r="O25">
        <f t="shared" ca="1" si="3"/>
        <v>2.7245611336304449E-2</v>
      </c>
      <c r="Q25" s="43">
        <f t="shared" si="4"/>
        <v>44484.914199999999</v>
      </c>
    </row>
    <row r="26" spans="1:21" x14ac:dyDescent="0.2">
      <c r="A26" s="44" t="s">
        <v>47</v>
      </c>
      <c r="B26" s="45" t="s">
        <v>48</v>
      </c>
      <c r="C26" s="46">
        <v>59509.338400000001</v>
      </c>
      <c r="D26" s="44">
        <v>3.5000000000000001E-3</v>
      </c>
      <c r="E26">
        <f t="shared" si="0"/>
        <v>9830.0999453769655</v>
      </c>
      <c r="F26">
        <f t="shared" si="1"/>
        <v>9830</v>
      </c>
      <c r="G26">
        <f t="shared" si="2"/>
        <v>3.3849999999802094E-2</v>
      </c>
      <c r="K26">
        <f>+G26</f>
        <v>3.3849999999802094E-2</v>
      </c>
      <c r="O26">
        <f t="shared" ca="1" si="3"/>
        <v>2.730299807227524E-2</v>
      </c>
      <c r="Q26" s="43">
        <f t="shared" si="4"/>
        <v>44490.838400000001</v>
      </c>
    </row>
    <row r="27" spans="1:21" x14ac:dyDescent="0.2">
      <c r="A27" s="44" t="s">
        <v>47</v>
      </c>
      <c r="B27" s="45" t="s">
        <v>48</v>
      </c>
      <c r="C27" s="46">
        <v>59527.293100000003</v>
      </c>
      <c r="D27" s="44">
        <v>3.5000000000000001E-3</v>
      </c>
      <c r="E27">
        <f t="shared" si="0"/>
        <v>9883.1129220367002</v>
      </c>
      <c r="F27">
        <f t="shared" si="1"/>
        <v>9883</v>
      </c>
      <c r="G27">
        <f t="shared" si="2"/>
        <v>3.824499999609543E-2</v>
      </c>
      <c r="K27">
        <f>+G27</f>
        <v>3.824499999609543E-2</v>
      </c>
      <c r="O27">
        <f t="shared" ca="1" si="3"/>
        <v>2.7476797901215367E-2</v>
      </c>
      <c r="Q27" s="43">
        <f t="shared" si="4"/>
        <v>44508.793100000003</v>
      </c>
    </row>
    <row r="28" spans="1:21" x14ac:dyDescent="0.2">
      <c r="A28" s="44" t="s">
        <v>47</v>
      </c>
      <c r="B28" s="45" t="s">
        <v>48</v>
      </c>
      <c r="C28" s="46">
        <v>59527.462800000001</v>
      </c>
      <c r="D28" s="44">
        <v>3.5000000000000001E-3</v>
      </c>
      <c r="E28">
        <f t="shared" si="0"/>
        <v>9883.6139775897918</v>
      </c>
      <c r="F28">
        <f t="shared" si="1"/>
        <v>9883.5</v>
      </c>
      <c r="G28">
        <f t="shared" si="2"/>
        <v>3.8602499997068662E-2</v>
      </c>
      <c r="K28">
        <f>+G28</f>
        <v>3.8602499997068662E-2</v>
      </c>
      <c r="O28">
        <f t="shared" ca="1" si="3"/>
        <v>2.7478437522243101E-2</v>
      </c>
      <c r="Q28" s="43">
        <f t="shared" si="4"/>
        <v>44508.962800000001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2023-01-17T03:04:34Z</dcterms:modified>
</cp:coreProperties>
</file>