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93CE905-4EF3-4A35-9841-2CF322A6E5F1}" xr6:coauthVersionLast="47" xr6:coauthVersionMax="47" xr10:uidLastSave="{00000000-0000-0000-0000-000000000000}"/>
  <bookViews>
    <workbookView xWindow="13605" yWindow="2055" windowWidth="13425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 s="1"/>
  <c r="G23" i="1" s="1"/>
  <c r="K23" i="1" s="1"/>
  <c r="Q23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3" i="1" l="1"/>
  <c r="O22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<sst xmlns="http://schemas.openxmlformats.org/spreadsheetml/2006/main" count="55" uniqueCount="51">
  <si>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</si>
  <si>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</si>
  <si>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</si>
  <si>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</si>
  <si>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</si>
  <si>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</si>
  <si>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</si>
  <si>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</si>
  <si>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</si>
  <si>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</si>
  <si>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</si>
  <si>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</si>
  <si>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</si>
  <si>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</si>
  <si>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</si>
  <si>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</si>
  <si>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</si>
  <si>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</si>
  <si>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</si>
  <si>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</si>
  <si>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</si>
  <si>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</si>
  <si>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</si>
  <si>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</si>
  <si>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</si>
  <si>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</si>
  <si>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</si>
  <si>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</si>
  <si>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</si>
  <si>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</si>
  <si>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</si>
  <si>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</si>
  <si>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</si>
  <si>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</si>
  <si>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</si>
  <si>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</si>
  <si>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</si>
  <si>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</si>
  <si>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</si>
  <si>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</si>
  <si>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</si>
  <si>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</si>
  <si>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</si>
  <si>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</si>
  <si>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</si>
  <si>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EA</t>
  </si>
  <si>
    <t>VSX</t>
  </si>
  <si>
    <t>UCAC3 238-155503 Lyr</t>
  </si>
  <si>
    <t>JBAV, 76</t>
  </si>
  <si>
    <t>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</si>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</sst>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66" fontId="19" fillId="0" borderId="0" xfId="0" applyNumberFormat="1" applyFont="1" applyAlignment="1" applyProtection="1">
      <alignment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1316</c:v>
                </c:pt>
                <c:pt idx="2">
                  <c:v>3935.5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1316</c:v>
                </c:pt>
                <c:pt idx="2">
                  <c:v>3935.5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1316</c:v>
                </c:pt>
                <c:pt idx="2">
                  <c:v>3935.5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1316</c:v>
                </c:pt>
                <c:pt idx="2">
                  <c:v>3935.5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9.6599999960744753E-4</c:v>
                </c:pt>
                <c:pt idx="2">
                  <c:v>-8.2499973359517753E-6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1316</c:v>
                </c:pt>
                <c:pt idx="2">
                  <c:v>3935.5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1316</c:v>
                </c:pt>
                <c:pt idx="2">
                  <c:v>3935.5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1316</c:v>
                </c:pt>
                <c:pt idx="2">
                  <c:v>3935.5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1316</c:v>
                </c:pt>
                <c:pt idx="2">
                  <c:v>3935.5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4.14710535062012E-4</c:v>
                </c:pt>
                <c:pt idx="1">
                  <c:v>3.4294471778398956E-4</c:v>
                </c:pt>
                <c:pt idx="2">
                  <c:v>2.0009474942549421E-4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1316</c:v>
                </c:pt>
                <c:pt idx="2">
                  <c:v>3935.5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47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55385.479599999999</v>
      </c>
      <c r="D7" s="39" t="s">
        <v>46</v>
      </c>
    </row>
    <row r="8" spans="1:15" x14ac:dyDescent="0.2">
      <c r="A8" t="s">
        <v>3</v>
      </c>
      <c r="C8" s="6">
        <v>0.91551150000000003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4.14710535062012E-4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-5.4533295803968436E-8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58988.017552622012</v>
      </c>
      <c r="E15" s="10" t="s">
        <v>30</v>
      </c>
      <c r="F15" s="25">
        <f ca="1">NOW()+15018.5+$C$5/24</f>
        <v>60171.817442824075</v>
      </c>
    </row>
    <row r="16" spans="1:15" x14ac:dyDescent="0.2">
      <c r="A16" s="12" t="s">
        <v>4</v>
      </c>
      <c r="B16" s="7"/>
      <c r="C16" s="13">
        <f ca="1">+C8+C12</f>
        <v>0.91551144546670427</v>
      </c>
      <c r="E16" s="10" t="s">
        <v>35</v>
      </c>
      <c r="F16" s="11">
        <f ca="1">ROUND(2*(F15-$C$7)/$C$8,0)/2+F14</f>
        <v>5229</v>
      </c>
    </row>
    <row r="17" spans="1:21" ht="13.5" thickBot="1" x14ac:dyDescent="0.25">
      <c r="A17" s="10" t="s">
        <v>27</v>
      </c>
      <c r="B17" s="7"/>
      <c r="C17" s="7">
        <f>COUNT(C21:C2191)</f>
        <v>3</v>
      </c>
      <c r="E17" s="10" t="s">
        <v>36</v>
      </c>
      <c r="F17" s="19">
        <f ca="1">ROUND(2*(F15-$C$15)/$C$16,0)/2+F14</f>
        <v>1294</v>
      </c>
    </row>
    <row r="18" spans="1:21" ht="14.25" thickTop="1" thickBot="1" x14ac:dyDescent="0.25">
      <c r="A18" s="12" t="s">
        <v>5</v>
      </c>
      <c r="B18" s="7"/>
      <c r="C18" s="15">
        <f ca="1">+C15</f>
        <v>58988.017552622012</v>
      </c>
      <c r="D18" s="16">
        <f ca="1">+C16</f>
        <v>0.91551144546670427</v>
      </c>
      <c r="E18" s="10" t="s">
        <v>31</v>
      </c>
      <c r="F18" s="14">
        <f ca="1">+$C$15+$C$16*F17-15018.5-$C$5/24</f>
        <v>45154.585196389264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55385.479599999999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4.14710535062012E-4</v>
      </c>
      <c r="Q21" s="1">
        <f>+C21-15018.5</f>
        <v>40366.979599999999</v>
      </c>
    </row>
    <row r="22" spans="1:21" x14ac:dyDescent="0.2">
      <c r="A22" s="41" t="s">
        <v>48</v>
      </c>
      <c r="B22" s="42" t="s">
        <v>49</v>
      </c>
      <c r="C22" s="43">
        <v>56590.293700000002</v>
      </c>
      <c r="D22" s="41">
        <v>3.5000000000000001E-3</v>
      </c>
      <c r="E22">
        <f t="shared" ref="E22:E23" si="0">+(C22-C$7)/C$8</f>
        <v>1316.0010551478636</v>
      </c>
      <c r="F22">
        <f t="shared" ref="F22:F23" si="1">ROUND(2*E22,0)/2</f>
        <v>1316</v>
      </c>
      <c r="G22">
        <f t="shared" ref="G22:G23" si="2">+C22-(C$7+F22*C$8)</f>
        <v>9.6599999960744753E-4</v>
      </c>
      <c r="K22">
        <f t="shared" ref="K22:K23" si="3">+G22</f>
        <v>9.6599999960744753E-4</v>
      </c>
      <c r="O22">
        <f t="shared" ref="O22:O23" ca="1" si="4">+C$11+C$12*$F22</f>
        <v>3.4294471778398956E-4</v>
      </c>
      <c r="Q22" s="1">
        <f t="shared" ref="Q22:Q23" si="5">+C22-15018.5</f>
        <v>41571.793700000002</v>
      </c>
    </row>
    <row r="23" spans="1:21" x14ac:dyDescent="0.2">
      <c r="A23" s="41" t="s">
        <v>48</v>
      </c>
      <c r="B23" s="42" t="s">
        <v>50</v>
      </c>
      <c r="C23" s="43">
        <v>58988.475100000003</v>
      </c>
      <c r="D23" s="41">
        <v>3.5000000000000001E-3</v>
      </c>
      <c r="E23">
        <f t="shared" si="0"/>
        <v>3935.4999909886487</v>
      </c>
      <c r="F23">
        <f t="shared" si="1"/>
        <v>3935.5</v>
      </c>
      <c r="G23">
        <f t="shared" si="2"/>
        <v>-8.2499973359517753E-6</v>
      </c>
      <c r="K23">
        <f t="shared" si="3"/>
        <v>-8.2499973359517753E-6</v>
      </c>
      <c r="O23">
        <f t="shared" ca="1" si="4"/>
        <v>2.0009474942549421E-4</v>
      </c>
      <c r="Q23" s="1">
        <f t="shared" si="5"/>
        <v>43969.975100000003</v>
      </c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2023-08-15T07:37:07Z</dcterms:modified>
</cp:coreProperties>
</file>