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A9610BD-C0C3-4871-87DF-D1ED34CC5988}" xr6:coauthVersionLast="47" xr6:coauthVersionMax="47" xr10:uidLastSave="{00000000-0000-0000-0000-000000000000}"/>
  <bookViews>
    <workbookView xWindow="14145" yWindow="1005" windowWidth="14250" windowHeight="141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/>
  <c r="G36" i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/>
  <c r="G44" i="1"/>
  <c r="K44" i="1" s="1"/>
  <c r="Q44" i="1"/>
  <c r="E45" i="1"/>
  <c r="F45" i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/>
  <c r="G48" i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/>
  <c r="G52" i="1"/>
  <c r="K52" i="1" s="1"/>
  <c r="Q52" i="1"/>
  <c r="E53" i="1"/>
  <c r="F53" i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/>
  <c r="G56" i="1"/>
  <c r="K56" i="1" s="1"/>
  <c r="Q56" i="1"/>
  <c r="E57" i="1"/>
  <c r="F57" i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/>
  <c r="G60" i="1"/>
  <c r="K60" i="1" s="1"/>
  <c r="Q60" i="1"/>
  <c r="E61" i="1"/>
  <c r="F61" i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/>
  <c r="G64" i="1"/>
  <c r="K64" i="1" s="1"/>
  <c r="Q64" i="1"/>
  <c r="G11" i="1" l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59" i="1"/>
  <c r="O63" i="1"/>
  <c r="O49" i="1"/>
  <c r="O23" i="1"/>
  <c r="O27" i="1"/>
  <c r="O31" i="1"/>
  <c r="O35" i="1"/>
  <c r="O39" i="1"/>
  <c r="O43" i="1"/>
  <c r="O47" i="1"/>
  <c r="O51" i="1"/>
  <c r="O55" i="1"/>
  <c r="O25" i="1"/>
  <c r="O45" i="1"/>
  <c r="O53" i="1"/>
  <c r="O57" i="1"/>
  <c r="O22" i="1"/>
  <c r="O26" i="1"/>
  <c r="O30" i="1"/>
  <c r="O34" i="1"/>
  <c r="O38" i="1"/>
  <c r="O42" i="1"/>
  <c r="O46" i="1"/>
  <c r="O50" i="1"/>
  <c r="O54" i="1"/>
  <c r="O58" i="1"/>
  <c r="O62" i="1"/>
  <c r="O41" i="1"/>
  <c r="O33" i="1"/>
  <c r="O37" i="1"/>
  <c r="O61" i="1"/>
  <c r="O29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<sst xmlns="http://schemas.openxmlformats.org/spreadsheetml/2006/main" count="137" uniqueCount="51">
  <si>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</si>
  <si>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</si>
  <si>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</si>
  <si>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</si>
  <si>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</si>
  <si>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</si>
  <si>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</si>
  <si>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</si>
  <si>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</si>
  <si>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</si>
  <si>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</si>
  <si>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</si>
  <si>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</si>
  <si>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</si>
  <si>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</si>
  <si>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</si>
  <si>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</si>
  <si>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</si>
  <si>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</si>
  <si>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</si>
  <si>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</si>
  <si>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</si>
  <si>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</si>
  <si>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</si>
  <si>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</si>
  <si>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</si>
  <si>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</si>
  <si>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</si>
  <si>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</si>
  <si>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</si>
  <si>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</si>
  <si>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</si>
  <si>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</si>
  <si>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</si>
  <si>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</si>
  <si>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</si>
  <si>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</si>
  <si>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</si>
  <si>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</si>
  <si>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</si>
  <si>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</si>
  <si>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</si>
  <si>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</si>
  <si>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</si>
  <si>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</si>
  <si>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OEJV 225</t>
  </si>
  <si>
    <t>I</t>
  </si>
  <si>
    <t>II</t>
  </si>
  <si>
    <t>V0674 Lyr</t>
  </si>
  <si>
    <t>EW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</si>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</sst>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V0674 Lyr - O-C Diagr.</a:t>
            </a:r>
          </a:p>
        </c:rich>
      </c:tx>
      <c:layout>
        <c:manualLayout>
          <c:xMode val="edge"/>
          <c:yMode val="edge"/>
          <c:x val="0.39248120300751882"/>
          <c:y val="3.5928031654653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-1.3106600003084168E-2</c:v>
                </c:pt>
                <c:pt idx="2">
                  <c:v>-1.368259999435395E-2</c:v>
                </c:pt>
                <c:pt idx="3">
                  <c:v>-1.3456399996357504E-2</c:v>
                </c:pt>
                <c:pt idx="4">
                  <c:v>-1.4796199997363146E-2</c:v>
                </c:pt>
                <c:pt idx="5">
                  <c:v>-1.4500299999781419E-2</c:v>
                </c:pt>
                <c:pt idx="6">
                  <c:v>-1.5080400000442751E-2</c:v>
                </c:pt>
                <c:pt idx="7">
                  <c:v>-1.6190199996344745E-2</c:v>
                </c:pt>
                <c:pt idx="8">
                  <c:v>-1.4606199991249014E-2</c:v>
                </c:pt>
                <c:pt idx="9">
                  <c:v>-1.6450299997814E-2</c:v>
                </c:pt>
                <c:pt idx="10">
                  <c:v>-1.4528099993185606E-2</c:v>
                </c:pt>
                <c:pt idx="11">
                  <c:v>-1.6294399996695574E-2</c:v>
                </c:pt>
                <c:pt idx="12">
                  <c:v>-1.6726299996662419E-2</c:v>
                </c:pt>
                <c:pt idx="13">
                  <c:v>-1.6484100000525359E-2</c:v>
                </c:pt>
                <c:pt idx="14">
                  <c:v>-1.6100399996503256E-2</c:v>
                </c:pt>
                <c:pt idx="15">
                  <c:v>-1.4728199996170588E-2</c:v>
                </c:pt>
                <c:pt idx="16">
                  <c:v>-1.5555999998468906E-2</c:v>
                </c:pt>
                <c:pt idx="17">
                  <c:v>-1.4312300001620315E-2</c:v>
                </c:pt>
                <c:pt idx="18">
                  <c:v>-1.5267900002072565E-2</c:v>
                </c:pt>
                <c:pt idx="19">
                  <c:v>-1.538799999980256E-2</c:v>
                </c:pt>
                <c:pt idx="20">
                  <c:v>-1.5719899995019659E-2</c:v>
                </c:pt>
                <c:pt idx="21">
                  <c:v>-1.6044099997088779E-2</c:v>
                </c:pt>
                <c:pt idx="22">
                  <c:v>-1.5437900001415983E-2</c:v>
                </c:pt>
                <c:pt idx="23">
                  <c:v>-1.554829999076901E-2</c:v>
                </c:pt>
                <c:pt idx="24">
                  <c:v>4.8603100003674626E-2</c:v>
                </c:pt>
                <c:pt idx="25">
                  <c:v>-1.5363899990916252E-2</c:v>
                </c:pt>
                <c:pt idx="26">
                  <c:v>-1.4997999998740852E-2</c:v>
                </c:pt>
                <c:pt idx="27">
                  <c:v>-1.5964300000632647E-2</c:v>
                </c:pt>
                <c:pt idx="28">
                  <c:v>-1.6085799994471017E-2</c:v>
                </c:pt>
                <c:pt idx="29">
                  <c:v>-1.5019899998151232E-2</c:v>
                </c:pt>
                <c:pt idx="30">
                  <c:v>-1.5473699997528456E-2</c:v>
                </c:pt>
                <c:pt idx="31">
                  <c:v>-1.5557799997623079E-2</c:v>
                </c:pt>
                <c:pt idx="32">
                  <c:v>-1.5689899999415502E-2</c:v>
                </c:pt>
                <c:pt idx="33">
                  <c:v>-1.5791600002557971E-2</c:v>
                </c:pt>
                <c:pt idx="34">
                  <c:v>-1.619360000040615E-2</c:v>
                </c:pt>
                <c:pt idx="35">
                  <c:v>-1.6473499999847263E-2</c:v>
                </c:pt>
                <c:pt idx="36">
                  <c:v>-1.6031500003009569E-2</c:v>
                </c:pt>
                <c:pt idx="37">
                  <c:v>-1.57554000033997E-2</c:v>
                </c:pt>
                <c:pt idx="38">
                  <c:v>-1.6849299994646572E-2</c:v>
                </c:pt>
                <c:pt idx="39">
                  <c:v>-1.5696900001785252E-2</c:v>
                </c:pt>
                <c:pt idx="40">
                  <c:v>-1.577319999341853E-2</c:v>
                </c:pt>
                <c:pt idx="41">
                  <c:v>-1.5592499992635567E-2</c:v>
                </c:pt>
                <c:pt idx="42">
                  <c:v>-1.5976399990904611E-2</c:v>
                </c:pt>
                <c:pt idx="43">
                  <c:v>-1.6090499993879348E-2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-1.0391747434328245E-2</c:v>
                </c:pt>
                <c:pt idx="1">
                  <c:v>-1.4853444496743414E-2</c:v>
                </c:pt>
                <c:pt idx="2">
                  <c:v>-1.4856751662307431E-2</c:v>
                </c:pt>
                <c:pt idx="3">
                  <c:v>-1.515869587830217E-2</c:v>
                </c:pt>
                <c:pt idx="4">
                  <c:v>-1.5166302359099409E-2</c:v>
                </c:pt>
                <c:pt idx="5">
                  <c:v>-1.5167459867046816E-2</c:v>
                </c:pt>
                <c:pt idx="6">
                  <c:v>-1.5171924540558239E-2</c:v>
                </c:pt>
                <c:pt idx="7">
                  <c:v>-1.5179531021355478E-2</c:v>
                </c:pt>
                <c:pt idx="8">
                  <c:v>-1.5182838186919494E-2</c:v>
                </c:pt>
                <c:pt idx="9">
                  <c:v>-1.5183995694866901E-2</c:v>
                </c:pt>
                <c:pt idx="10">
                  <c:v>-1.5184987844536105E-2</c:v>
                </c:pt>
                <c:pt idx="11">
                  <c:v>-1.5185153202814307E-2</c:v>
                </c:pt>
                <c:pt idx="12">
                  <c:v>-1.5187302860430917E-2</c:v>
                </c:pt>
                <c:pt idx="13">
                  <c:v>-1.5188295010100123E-2</c:v>
                </c:pt>
                <c:pt idx="14">
                  <c:v>-1.5188460368378323E-2</c:v>
                </c:pt>
                <c:pt idx="15">
                  <c:v>-1.5189452518047528E-2</c:v>
                </c:pt>
                <c:pt idx="16">
                  <c:v>-1.5190444667716733E-2</c:v>
                </c:pt>
                <c:pt idx="17">
                  <c:v>-1.5190610025994934E-2</c:v>
                </c:pt>
                <c:pt idx="18">
                  <c:v>-1.5192594325333344E-2</c:v>
                </c:pt>
                <c:pt idx="19">
                  <c:v>-1.5197058998844767E-2</c:v>
                </c:pt>
                <c:pt idx="20">
                  <c:v>-1.5199208656461377E-2</c:v>
                </c:pt>
                <c:pt idx="21">
                  <c:v>-1.5204830837920208E-2</c:v>
                </c:pt>
                <c:pt idx="22">
                  <c:v>-1.5209130153153429E-2</c:v>
                </c:pt>
                <c:pt idx="23">
                  <c:v>-1.5210453019379035E-2</c:v>
                </c:pt>
                <c:pt idx="24">
                  <c:v>4.9407924219390317E-2</c:v>
                </c:pt>
                <c:pt idx="25">
                  <c:v>-1.5212437318717445E-2</c:v>
                </c:pt>
                <c:pt idx="26">
                  <c:v>-1.5213594826664852E-2</c:v>
                </c:pt>
                <c:pt idx="27">
                  <c:v>-1.5213760184943052E-2</c:v>
                </c:pt>
                <c:pt idx="28">
                  <c:v>-1.5214586976334057E-2</c:v>
                </c:pt>
                <c:pt idx="29">
                  <c:v>-1.5215744484281462E-2</c:v>
                </c:pt>
                <c:pt idx="30">
                  <c:v>-1.5253115455154852E-2</c:v>
                </c:pt>
                <c:pt idx="31">
                  <c:v>-1.5254272963102259E-2</c:v>
                </c:pt>
                <c:pt idx="32">
                  <c:v>-1.5265351967741717E-2</c:v>
                </c:pt>
                <c:pt idx="33">
                  <c:v>-1.5275108106155566E-2</c:v>
                </c:pt>
                <c:pt idx="34">
                  <c:v>-1.5281722437283599E-2</c:v>
                </c:pt>
                <c:pt idx="35">
                  <c:v>-1.5293793591592261E-2</c:v>
                </c:pt>
                <c:pt idx="36">
                  <c:v>-1.5303715088284311E-2</c:v>
                </c:pt>
                <c:pt idx="37">
                  <c:v>-1.5312479077028956E-2</c:v>
                </c:pt>
                <c:pt idx="38">
                  <c:v>-1.535431472141377E-2</c:v>
                </c:pt>
                <c:pt idx="39">
                  <c:v>-1.5644022424821647E-2</c:v>
                </c:pt>
                <c:pt idx="40">
                  <c:v>-1.5644187783099849E-2</c:v>
                </c:pt>
                <c:pt idx="41">
                  <c:v>-1.572868586326048E-2</c:v>
                </c:pt>
                <c:pt idx="42">
                  <c:v>-1.5737449852005127E-2</c:v>
                </c:pt>
                <c:pt idx="43">
                  <c:v>-1.5738607359952531E-2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50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48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42" t="s">
        <v>49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17">
        <v>54312.874369999998</v>
      </c>
      <c r="D7" s="18" t="s">
        <v>50</v>
      </c>
    </row>
    <row r="8" spans="1:15" ht="12.95" customHeight="1" x14ac:dyDescent="0.2">
      <c r="A8" s="11" t="s">
        <v>3</v>
      </c>
      <c r="C8" s="17">
        <v>0.30037259999999999</v>
      </c>
      <c r="D8" s="18" t="s">
        <v>50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-1.0391747434328245E-2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-3.3071655640168768E-7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59168.982455758</v>
      </c>
      <c r="E15" s="24" t="s">
        <v>30</v>
      </c>
      <c r="F15" s="28">
        <f ca="1">NOW()+15018.5+$C$5/24</f>
        <v>60211.817002662036</v>
      </c>
    </row>
    <row r="16" spans="1:15" ht="12.95" customHeight="1" x14ac:dyDescent="0.2">
      <c r="A16" s="14" t="s">
        <v>4</v>
      </c>
      <c r="C16" s="28">
        <f ca="1">+C8+C12</f>
        <v>0.30037226928344357</v>
      </c>
      <c r="E16" s="24" t="s">
        <v>35</v>
      </c>
      <c r="F16" s="29">
        <f ca="1">ROUND(2*(F15-$C$7)/$C$8,0)/2+F14</f>
        <v>19640</v>
      </c>
    </row>
    <row r="17" spans="1:21" ht="12.95" customHeight="1" thickBot="1" x14ac:dyDescent="0.25">
      <c r="A17" s="24" t="s">
        <v>27</v>
      </c>
      <c r="C17" s="11">
        <f>COUNT(C21:C2191)</f>
        <v>43</v>
      </c>
      <c r="E17" s="24" t="s">
        <v>36</v>
      </c>
      <c r="F17" s="22">
        <f ca="1">ROUND(2*(F15-$C$15)/$C$16,0)/2+F14</f>
        <v>3473</v>
      </c>
    </row>
    <row r="18" spans="1:21" ht="12.95" customHeight="1" thickTop="1" thickBot="1" x14ac:dyDescent="0.25">
      <c r="A18" s="14" t="s">
        <v>5</v>
      </c>
      <c r="C18" s="30">
        <f ca="1">+C15</f>
        <v>59168.982455758</v>
      </c>
      <c r="D18" s="31">
        <f ca="1">+C16</f>
        <v>0.30037226928344357</v>
      </c>
      <c r="E18" s="24" t="s">
        <v>31</v>
      </c>
      <c r="F18" s="32">
        <f ca="1">+$C$15+$C$16*F17-15018.5-$C$5/24</f>
        <v>45194.071180312734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54312.874369999998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-1.0391747434328245E-2</v>
      </c>
      <c r="Q21" s="36">
        <f>+C21-15018.5</f>
        <v>39294.374369999998</v>
      </c>
    </row>
    <row r="22" spans="1:21" ht="12.95" customHeight="1" x14ac:dyDescent="0.2">
      <c r="A22" s="37" t="s">
        <v>45</v>
      </c>
      <c r="B22" s="38" t="s">
        <v>46</v>
      </c>
      <c r="C22" s="39">
        <v>58365.188009999998</v>
      </c>
      <c r="D22" s="40">
        <v>2.1000000000000001E-4</v>
      </c>
      <c r="E22" s="11">
        <f t="shared" ref="E22:E64" si="0">+(C22-C$7)/C$8</f>
        <v>13490.95636552735</v>
      </c>
      <c r="F22" s="11">
        <f t="shared" ref="F22:F64" si="1">ROUND(2*E22,0)/2</f>
        <v>13491</v>
      </c>
      <c r="G22" s="11">
        <f t="shared" ref="G22:G64" si="2">+C22-(C$7+F22*C$8)</f>
        <v>-1.3106600003084168E-2</v>
      </c>
      <c r="K22" s="11">
        <f t="shared" ref="K22:K64" si="3">+G22</f>
        <v>-1.3106600003084168E-2</v>
      </c>
      <c r="O22" s="11">
        <f t="shared" ref="O22:O64" ca="1" si="4">+C$11+C$12*$F22</f>
        <v>-1.4853444496743414E-2</v>
      </c>
      <c r="Q22" s="36">
        <f t="shared" ref="Q22:Q64" si="5">+C22-15018.5</f>
        <v>43346.688009999998</v>
      </c>
    </row>
    <row r="23" spans="1:21" ht="12.95" customHeight="1" x14ac:dyDescent="0.2">
      <c r="A23" s="37" t="s">
        <v>45</v>
      </c>
      <c r="B23" s="38" t="s">
        <v>46</v>
      </c>
      <c r="C23" s="39">
        <v>58368.191160000002</v>
      </c>
      <c r="D23" s="40">
        <v>2.2000000000000001E-4</v>
      </c>
      <c r="E23" s="11">
        <f t="shared" si="0"/>
        <v>13500.954447909045</v>
      </c>
      <c r="F23" s="11">
        <f t="shared" si="1"/>
        <v>13501</v>
      </c>
      <c r="G23" s="11">
        <f t="shared" si="2"/>
        <v>-1.368259999435395E-2</v>
      </c>
      <c r="K23" s="11">
        <f t="shared" si="3"/>
        <v>-1.368259999435395E-2</v>
      </c>
      <c r="O23" s="11">
        <f t="shared" ca="1" si="4"/>
        <v>-1.4856751662307431E-2</v>
      </c>
      <c r="Q23" s="36">
        <f t="shared" si="5"/>
        <v>43349.691160000002</v>
      </c>
    </row>
    <row r="24" spans="1:21" ht="12.95" customHeight="1" x14ac:dyDescent="0.2">
      <c r="A24" s="37" t="s">
        <v>45</v>
      </c>
      <c r="B24" s="38" t="s">
        <v>46</v>
      </c>
      <c r="C24" s="39">
        <v>58642.431570000001</v>
      </c>
      <c r="D24" s="40">
        <v>1.6000000000000001E-4</v>
      </c>
      <c r="E24" s="11">
        <f t="shared" si="0"/>
        <v>14413.955200973734</v>
      </c>
      <c r="F24" s="11">
        <f t="shared" si="1"/>
        <v>14414</v>
      </c>
      <c r="G24" s="11">
        <f t="shared" si="2"/>
        <v>-1.3456399996357504E-2</v>
      </c>
      <c r="K24" s="11">
        <f t="shared" si="3"/>
        <v>-1.3456399996357504E-2</v>
      </c>
      <c r="O24" s="11">
        <f t="shared" ca="1" si="4"/>
        <v>-1.515869587830217E-2</v>
      </c>
      <c r="Q24" s="36">
        <f t="shared" si="5"/>
        <v>43623.931570000001</v>
      </c>
    </row>
    <row r="25" spans="1:21" ht="12.95" customHeight="1" x14ac:dyDescent="0.2">
      <c r="A25" s="37" t="s">
        <v>45</v>
      </c>
      <c r="B25" s="38" t="s">
        <v>46</v>
      </c>
      <c r="C25" s="39">
        <v>58649.338799999998</v>
      </c>
      <c r="D25" s="40">
        <v>4.8999999999999998E-4</v>
      </c>
      <c r="E25" s="11">
        <f t="shared" si="0"/>
        <v>14436.950740513616</v>
      </c>
      <c r="F25" s="11">
        <f t="shared" si="1"/>
        <v>14437</v>
      </c>
      <c r="G25" s="11">
        <f t="shared" si="2"/>
        <v>-1.4796199997363146E-2</v>
      </c>
      <c r="K25" s="11">
        <f t="shared" si="3"/>
        <v>-1.4796199997363146E-2</v>
      </c>
      <c r="O25" s="11">
        <f t="shared" ca="1" si="4"/>
        <v>-1.5166302359099409E-2</v>
      </c>
      <c r="Q25" s="36">
        <f t="shared" si="5"/>
        <v>43630.838799999998</v>
      </c>
    </row>
    <row r="26" spans="1:21" ht="12.95" customHeight="1" x14ac:dyDescent="0.2">
      <c r="A26" s="37" t="s">
        <v>45</v>
      </c>
      <c r="B26" s="38" t="s">
        <v>47</v>
      </c>
      <c r="C26" s="39">
        <v>58650.390399999997</v>
      </c>
      <c r="D26" s="40">
        <v>3.6000000000000002E-4</v>
      </c>
      <c r="E26" s="11">
        <f t="shared" si="0"/>
        <v>14440.451725623439</v>
      </c>
      <c r="F26" s="11">
        <f t="shared" si="1"/>
        <v>14440.5</v>
      </c>
      <c r="G26" s="11">
        <f t="shared" si="2"/>
        <v>-1.4500299999781419E-2</v>
      </c>
      <c r="K26" s="11">
        <f t="shared" si="3"/>
        <v>-1.4500299999781419E-2</v>
      </c>
      <c r="O26" s="11">
        <f t="shared" ca="1" si="4"/>
        <v>-1.5167459867046816E-2</v>
      </c>
      <c r="Q26" s="36">
        <f t="shared" si="5"/>
        <v>43631.890399999997</v>
      </c>
    </row>
    <row r="27" spans="1:21" ht="12.95" customHeight="1" x14ac:dyDescent="0.2">
      <c r="A27" s="37" t="s">
        <v>45</v>
      </c>
      <c r="B27" s="38" t="s">
        <v>46</v>
      </c>
      <c r="C27" s="39">
        <v>58654.44485</v>
      </c>
      <c r="D27" s="40">
        <v>7.5000000000000002E-4</v>
      </c>
      <c r="E27" s="11">
        <f t="shared" si="0"/>
        <v>14453.949794355418</v>
      </c>
      <c r="F27" s="11">
        <f t="shared" si="1"/>
        <v>14454</v>
      </c>
      <c r="G27" s="11">
        <f t="shared" si="2"/>
        <v>-1.5080400000442751E-2</v>
      </c>
      <c r="K27" s="11">
        <f t="shared" si="3"/>
        <v>-1.5080400000442751E-2</v>
      </c>
      <c r="O27" s="11">
        <f t="shared" ca="1" si="4"/>
        <v>-1.5171924540558239E-2</v>
      </c>
      <c r="Q27" s="36">
        <f t="shared" si="5"/>
        <v>43635.94485</v>
      </c>
    </row>
    <row r="28" spans="1:21" ht="12.95" customHeight="1" x14ac:dyDescent="0.2">
      <c r="A28" s="37" t="s">
        <v>45</v>
      </c>
      <c r="B28" s="38" t="s">
        <v>46</v>
      </c>
      <c r="C28" s="39">
        <v>58661.352310000002</v>
      </c>
      <c r="D28" s="40">
        <v>2.5000000000000001E-4</v>
      </c>
      <c r="E28" s="11">
        <f t="shared" si="0"/>
        <v>14476.946099610965</v>
      </c>
      <c r="F28" s="11">
        <f t="shared" si="1"/>
        <v>14477</v>
      </c>
      <c r="G28" s="11">
        <f t="shared" si="2"/>
        <v>-1.6190199996344745E-2</v>
      </c>
      <c r="K28" s="11">
        <f t="shared" si="3"/>
        <v>-1.6190199996344745E-2</v>
      </c>
      <c r="O28" s="11">
        <f t="shared" ca="1" si="4"/>
        <v>-1.5179531021355478E-2</v>
      </c>
      <c r="Q28" s="36">
        <f t="shared" si="5"/>
        <v>43642.852310000002</v>
      </c>
    </row>
    <row r="29" spans="1:21" ht="12.95" customHeight="1" x14ac:dyDescent="0.2">
      <c r="A29" s="37" t="s">
        <v>45</v>
      </c>
      <c r="B29" s="38" t="s">
        <v>46</v>
      </c>
      <c r="C29" s="39">
        <v>58664.357620000002</v>
      </c>
      <c r="D29" s="40">
        <v>2.2000000000000001E-4</v>
      </c>
      <c r="E29" s="11">
        <f t="shared" si="0"/>
        <v>14486.951373061342</v>
      </c>
      <c r="F29" s="11">
        <f t="shared" si="1"/>
        <v>14487</v>
      </c>
      <c r="G29" s="11">
        <f t="shared" si="2"/>
        <v>-1.4606199991249014E-2</v>
      </c>
      <c r="K29" s="11">
        <f t="shared" si="3"/>
        <v>-1.4606199991249014E-2</v>
      </c>
      <c r="O29" s="11">
        <f t="shared" ca="1" si="4"/>
        <v>-1.5182838186919494E-2</v>
      </c>
      <c r="Q29" s="36">
        <f t="shared" si="5"/>
        <v>43645.857620000002</v>
      </c>
    </row>
    <row r="30" spans="1:21" ht="12.95" customHeight="1" x14ac:dyDescent="0.2">
      <c r="A30" s="37" t="s">
        <v>45</v>
      </c>
      <c r="B30" s="38" t="s">
        <v>47</v>
      </c>
      <c r="C30" s="39">
        <v>58665.407079999997</v>
      </c>
      <c r="D30" s="40">
        <v>2.0000000000000001E-4</v>
      </c>
      <c r="E30" s="11">
        <f t="shared" si="0"/>
        <v>14490.445233686427</v>
      </c>
      <c r="F30" s="11">
        <f t="shared" si="1"/>
        <v>14490.5</v>
      </c>
      <c r="G30" s="11">
        <f t="shared" si="2"/>
        <v>-1.6450299997814E-2</v>
      </c>
      <c r="K30" s="11">
        <f t="shared" si="3"/>
        <v>-1.6450299997814E-2</v>
      </c>
      <c r="O30" s="11">
        <f t="shared" ca="1" si="4"/>
        <v>-1.5183995694866901E-2</v>
      </c>
      <c r="Q30" s="36">
        <f t="shared" si="5"/>
        <v>43646.907079999997</v>
      </c>
    </row>
    <row r="31" spans="1:21" ht="12.95" customHeight="1" x14ac:dyDescent="0.2">
      <c r="A31" s="37" t="s">
        <v>45</v>
      </c>
      <c r="B31" s="38" t="s">
        <v>47</v>
      </c>
      <c r="C31" s="39">
        <v>58666.310120000002</v>
      </c>
      <c r="D31" s="40">
        <v>2.7999999999999998E-4</v>
      </c>
      <c r="E31" s="11">
        <f t="shared" si="0"/>
        <v>14493.45163307174</v>
      </c>
      <c r="F31" s="11">
        <f t="shared" si="1"/>
        <v>14493.5</v>
      </c>
      <c r="G31" s="11">
        <f t="shared" si="2"/>
        <v>-1.4528099993185606E-2</v>
      </c>
      <c r="K31" s="11">
        <f t="shared" si="3"/>
        <v>-1.4528099993185606E-2</v>
      </c>
      <c r="O31" s="11">
        <f t="shared" ca="1" si="4"/>
        <v>-1.5184987844536105E-2</v>
      </c>
      <c r="Q31" s="36">
        <f t="shared" si="5"/>
        <v>43647.810120000002</v>
      </c>
    </row>
    <row r="32" spans="1:21" ht="12.95" customHeight="1" x14ac:dyDescent="0.2">
      <c r="A32" s="37" t="s">
        <v>45</v>
      </c>
      <c r="B32" s="38" t="s">
        <v>46</v>
      </c>
      <c r="C32" s="39">
        <v>58666.45854</v>
      </c>
      <c r="D32" s="40">
        <v>1.8000000000000001E-4</v>
      </c>
      <c r="E32" s="11">
        <f t="shared" si="0"/>
        <v>14493.945752708476</v>
      </c>
      <c r="F32" s="11">
        <f t="shared" si="1"/>
        <v>14494</v>
      </c>
      <c r="G32" s="11">
        <f t="shared" si="2"/>
        <v>-1.6294399996695574E-2</v>
      </c>
      <c r="K32" s="11">
        <f t="shared" si="3"/>
        <v>-1.6294399996695574E-2</v>
      </c>
      <c r="O32" s="11">
        <f t="shared" ca="1" si="4"/>
        <v>-1.5185153202814307E-2</v>
      </c>
      <c r="Q32" s="36">
        <f t="shared" si="5"/>
        <v>43647.95854</v>
      </c>
    </row>
    <row r="33" spans="1:17" ht="12.95" customHeight="1" x14ac:dyDescent="0.2">
      <c r="A33" s="37" t="s">
        <v>45</v>
      </c>
      <c r="B33" s="38" t="s">
        <v>47</v>
      </c>
      <c r="C33" s="39">
        <v>58668.410530000001</v>
      </c>
      <c r="D33" s="40">
        <v>2.2000000000000001E-4</v>
      </c>
      <c r="E33" s="11">
        <f t="shared" si="0"/>
        <v>14500.444314827662</v>
      </c>
      <c r="F33" s="11">
        <f t="shared" si="1"/>
        <v>14500.5</v>
      </c>
      <c r="G33" s="11">
        <f t="shared" si="2"/>
        <v>-1.6726299996662419E-2</v>
      </c>
      <c r="K33" s="11">
        <f t="shared" si="3"/>
        <v>-1.6726299996662419E-2</v>
      </c>
      <c r="O33" s="11">
        <f t="shared" ca="1" si="4"/>
        <v>-1.5187302860430917E-2</v>
      </c>
      <c r="Q33" s="36">
        <f t="shared" si="5"/>
        <v>43649.910530000001</v>
      </c>
    </row>
    <row r="34" spans="1:17" ht="12.95" customHeight="1" x14ac:dyDescent="0.2">
      <c r="A34" s="37" t="s">
        <v>45</v>
      </c>
      <c r="B34" s="38" t="s">
        <v>47</v>
      </c>
      <c r="C34" s="39">
        <v>58669.311889999997</v>
      </c>
      <c r="D34" s="40">
        <v>4.0000000000000002E-4</v>
      </c>
      <c r="E34" s="11">
        <f t="shared" si="0"/>
        <v>14503.445121159519</v>
      </c>
      <c r="F34" s="11">
        <f t="shared" si="1"/>
        <v>14503.5</v>
      </c>
      <c r="G34" s="11">
        <f t="shared" si="2"/>
        <v>-1.6484100000525359E-2</v>
      </c>
      <c r="K34" s="11">
        <f t="shared" si="3"/>
        <v>-1.6484100000525359E-2</v>
      </c>
      <c r="O34" s="11">
        <f t="shared" ca="1" si="4"/>
        <v>-1.5188295010100123E-2</v>
      </c>
      <c r="Q34" s="36">
        <f t="shared" si="5"/>
        <v>43650.811889999997</v>
      </c>
    </row>
    <row r="35" spans="1:17" ht="12.95" customHeight="1" x14ac:dyDescent="0.2">
      <c r="A35" s="37" t="s">
        <v>45</v>
      </c>
      <c r="B35" s="38" t="s">
        <v>46</v>
      </c>
      <c r="C35" s="39">
        <v>58669.462460000002</v>
      </c>
      <c r="D35" s="40">
        <v>4.6000000000000001E-4</v>
      </c>
      <c r="E35" s="11">
        <f t="shared" si="0"/>
        <v>14503.946398572989</v>
      </c>
      <c r="F35" s="11">
        <f t="shared" si="1"/>
        <v>14504</v>
      </c>
      <c r="G35" s="11">
        <f t="shared" si="2"/>
        <v>-1.6100399996503256E-2</v>
      </c>
      <c r="K35" s="11">
        <f t="shared" si="3"/>
        <v>-1.6100399996503256E-2</v>
      </c>
      <c r="O35" s="11">
        <f t="shared" ca="1" si="4"/>
        <v>-1.5188460368378323E-2</v>
      </c>
      <c r="Q35" s="36">
        <f t="shared" si="5"/>
        <v>43650.962460000002</v>
      </c>
    </row>
    <row r="36" spans="1:17" ht="12.95" customHeight="1" x14ac:dyDescent="0.2">
      <c r="A36" s="37" t="s">
        <v>45</v>
      </c>
      <c r="B36" s="38" t="s">
        <v>46</v>
      </c>
      <c r="C36" s="39">
        <v>58670.364950000003</v>
      </c>
      <c r="D36" s="40">
        <v>2.9999999999999997E-4</v>
      </c>
      <c r="E36" s="11">
        <f t="shared" si="0"/>
        <v>14506.950966899129</v>
      </c>
      <c r="F36" s="11">
        <f t="shared" si="1"/>
        <v>14507</v>
      </c>
      <c r="G36" s="11">
        <f t="shared" si="2"/>
        <v>-1.4728199996170588E-2</v>
      </c>
      <c r="K36" s="11">
        <f t="shared" si="3"/>
        <v>-1.4728199996170588E-2</v>
      </c>
      <c r="O36" s="11">
        <f t="shared" ca="1" si="4"/>
        <v>-1.5189452518047528E-2</v>
      </c>
      <c r="Q36" s="36">
        <f t="shared" si="5"/>
        <v>43651.864950000003</v>
      </c>
    </row>
    <row r="37" spans="1:17" ht="12.95" customHeight="1" x14ac:dyDescent="0.2">
      <c r="A37" s="37" t="s">
        <v>45</v>
      </c>
      <c r="B37" s="38" t="s">
        <v>46</v>
      </c>
      <c r="C37" s="39">
        <v>58671.265240000001</v>
      </c>
      <c r="D37" s="40">
        <v>2.7E-4</v>
      </c>
      <c r="E37" s="11">
        <f t="shared" si="0"/>
        <v>14509.948210988628</v>
      </c>
      <c r="F37" s="11">
        <f t="shared" si="1"/>
        <v>14510</v>
      </c>
      <c r="G37" s="11">
        <f t="shared" si="2"/>
        <v>-1.5555999998468906E-2</v>
      </c>
      <c r="K37" s="11">
        <f t="shared" si="3"/>
        <v>-1.5555999998468906E-2</v>
      </c>
      <c r="O37" s="11">
        <f t="shared" ca="1" si="4"/>
        <v>-1.5190444667716733E-2</v>
      </c>
      <c r="Q37" s="36">
        <f t="shared" si="5"/>
        <v>43652.765240000001</v>
      </c>
    </row>
    <row r="38" spans="1:17" ht="12.95" customHeight="1" x14ac:dyDescent="0.2">
      <c r="A38" s="37" t="s">
        <v>45</v>
      </c>
      <c r="B38" s="38" t="s">
        <v>47</v>
      </c>
      <c r="C38" s="39">
        <v>58671.416669999999</v>
      </c>
      <c r="D38" s="40">
        <v>3.3E-4</v>
      </c>
      <c r="E38" s="11">
        <f t="shared" si="0"/>
        <v>14510.452351512758</v>
      </c>
      <c r="F38" s="11">
        <f t="shared" si="1"/>
        <v>14510.5</v>
      </c>
      <c r="G38" s="11">
        <f t="shared" si="2"/>
        <v>-1.4312300001620315E-2</v>
      </c>
      <c r="K38" s="11">
        <f t="shared" si="3"/>
        <v>-1.4312300001620315E-2</v>
      </c>
      <c r="O38" s="11">
        <f t="shared" ca="1" si="4"/>
        <v>-1.5190610025994934E-2</v>
      </c>
      <c r="Q38" s="36">
        <f t="shared" si="5"/>
        <v>43652.916669999999</v>
      </c>
    </row>
    <row r="39" spans="1:17" ht="12.95" customHeight="1" x14ac:dyDescent="0.2">
      <c r="A39" s="37" t="s">
        <v>45</v>
      </c>
      <c r="B39" s="38" t="s">
        <v>47</v>
      </c>
      <c r="C39" s="39">
        <v>58673.217949999998</v>
      </c>
      <c r="D39" s="40">
        <v>2.9999999999999997E-4</v>
      </c>
      <c r="E39" s="11">
        <f t="shared" si="0"/>
        <v>14516.4491701307</v>
      </c>
      <c r="F39" s="11">
        <f t="shared" si="1"/>
        <v>14516.5</v>
      </c>
      <c r="G39" s="11">
        <f t="shared" si="2"/>
        <v>-1.5267900002072565E-2</v>
      </c>
      <c r="K39" s="11">
        <f t="shared" si="3"/>
        <v>-1.5267900002072565E-2</v>
      </c>
      <c r="O39" s="11">
        <f t="shared" ca="1" si="4"/>
        <v>-1.5192594325333344E-2</v>
      </c>
      <c r="Q39" s="36">
        <f t="shared" si="5"/>
        <v>43654.717949999998</v>
      </c>
    </row>
    <row r="40" spans="1:17" ht="12.95" customHeight="1" x14ac:dyDescent="0.2">
      <c r="A40" s="37" t="s">
        <v>45</v>
      </c>
      <c r="B40" s="38" t="s">
        <v>46</v>
      </c>
      <c r="C40" s="39">
        <v>58677.272859999997</v>
      </c>
      <c r="D40" s="40">
        <v>3.6999999999999999E-4</v>
      </c>
      <c r="E40" s="11">
        <f t="shared" si="0"/>
        <v>14529.94877029396</v>
      </c>
      <c r="F40" s="11">
        <f t="shared" si="1"/>
        <v>14530</v>
      </c>
      <c r="G40" s="11">
        <f t="shared" si="2"/>
        <v>-1.538799999980256E-2</v>
      </c>
      <c r="K40" s="11">
        <f t="shared" si="3"/>
        <v>-1.538799999980256E-2</v>
      </c>
      <c r="O40" s="11">
        <f t="shared" ca="1" si="4"/>
        <v>-1.5197058998844767E-2</v>
      </c>
      <c r="Q40" s="36">
        <f t="shared" si="5"/>
        <v>43658.772859999997</v>
      </c>
    </row>
    <row r="41" spans="1:17" ht="12.95" customHeight="1" x14ac:dyDescent="0.2">
      <c r="A41" s="37" t="s">
        <v>45</v>
      </c>
      <c r="B41" s="38" t="s">
        <v>47</v>
      </c>
      <c r="C41" s="39">
        <v>58679.224950000003</v>
      </c>
      <c r="D41" s="40">
        <v>4.2999999999999999E-4</v>
      </c>
      <c r="E41" s="11">
        <f t="shared" si="0"/>
        <v>14536.447665333009</v>
      </c>
      <c r="F41" s="11">
        <f t="shared" si="1"/>
        <v>14536.5</v>
      </c>
      <c r="G41" s="11">
        <f t="shared" si="2"/>
        <v>-1.5719899995019659E-2</v>
      </c>
      <c r="K41" s="11">
        <f t="shared" si="3"/>
        <v>-1.5719899995019659E-2</v>
      </c>
      <c r="O41" s="11">
        <f t="shared" ca="1" si="4"/>
        <v>-1.5199208656461377E-2</v>
      </c>
      <c r="Q41" s="36">
        <f t="shared" si="5"/>
        <v>43660.724950000003</v>
      </c>
    </row>
    <row r="42" spans="1:17" ht="12.95" customHeight="1" x14ac:dyDescent="0.2">
      <c r="A42" s="37" t="s">
        <v>45</v>
      </c>
      <c r="B42" s="38" t="s">
        <v>47</v>
      </c>
      <c r="C42" s="39">
        <v>58684.330959999999</v>
      </c>
      <c r="D42" s="40">
        <v>2.7999999999999998E-4</v>
      </c>
      <c r="E42" s="11">
        <f t="shared" si="0"/>
        <v>14553.446586006852</v>
      </c>
      <c r="F42" s="11">
        <f t="shared" si="1"/>
        <v>14553.5</v>
      </c>
      <c r="G42" s="11">
        <f t="shared" si="2"/>
        <v>-1.6044099997088779E-2</v>
      </c>
      <c r="K42" s="11">
        <f t="shared" si="3"/>
        <v>-1.6044099997088779E-2</v>
      </c>
      <c r="O42" s="11">
        <f t="shared" ca="1" si="4"/>
        <v>-1.5204830837920208E-2</v>
      </c>
      <c r="Q42" s="36">
        <f t="shared" si="5"/>
        <v>43665.830959999999</v>
      </c>
    </row>
    <row r="43" spans="1:17" ht="12.95" customHeight="1" x14ac:dyDescent="0.2">
      <c r="A43" s="37" t="s">
        <v>45</v>
      </c>
      <c r="B43" s="38" t="s">
        <v>47</v>
      </c>
      <c r="C43" s="39">
        <v>58688.236409999998</v>
      </c>
      <c r="D43" s="40">
        <v>3.3E-4</v>
      </c>
      <c r="E43" s="11">
        <f t="shared" si="0"/>
        <v>14566.448604166959</v>
      </c>
      <c r="F43" s="11">
        <f t="shared" si="1"/>
        <v>14566.5</v>
      </c>
      <c r="G43" s="11">
        <f t="shared" si="2"/>
        <v>-1.5437900001415983E-2</v>
      </c>
      <c r="K43" s="11">
        <f t="shared" si="3"/>
        <v>-1.5437900001415983E-2</v>
      </c>
      <c r="O43" s="11">
        <f t="shared" ca="1" si="4"/>
        <v>-1.5209130153153429E-2</v>
      </c>
      <c r="Q43" s="36">
        <f t="shared" si="5"/>
        <v>43669.736409999998</v>
      </c>
    </row>
    <row r="44" spans="1:17" ht="12.95" customHeight="1" x14ac:dyDescent="0.2">
      <c r="A44" s="37" t="s">
        <v>45</v>
      </c>
      <c r="B44" s="38" t="s">
        <v>47</v>
      </c>
      <c r="C44" s="39">
        <v>58689.437790000004</v>
      </c>
      <c r="D44" s="40">
        <v>2.9999999999999997E-4</v>
      </c>
      <c r="E44" s="11">
        <f t="shared" si="0"/>
        <v>14570.448236623468</v>
      </c>
      <c r="F44" s="11">
        <f t="shared" si="1"/>
        <v>14570.5</v>
      </c>
      <c r="G44" s="11">
        <f t="shared" si="2"/>
        <v>-1.554829999076901E-2</v>
      </c>
      <c r="K44" s="11">
        <f t="shared" si="3"/>
        <v>-1.554829999076901E-2</v>
      </c>
      <c r="O44" s="11">
        <f t="shared" ca="1" si="4"/>
        <v>-1.5210453019379035E-2</v>
      </c>
      <c r="Q44" s="36">
        <f t="shared" si="5"/>
        <v>43670.937790000004</v>
      </c>
    </row>
    <row r="45" spans="1:17" ht="12.95" customHeight="1" x14ac:dyDescent="0.2">
      <c r="A45" s="37" t="s">
        <v>45</v>
      </c>
      <c r="B45" s="38" t="s">
        <v>46</v>
      </c>
      <c r="C45" s="39"/>
      <c r="D45" s="40">
        <v>2.5000000000000001E-4</v>
      </c>
      <c r="E45" s="11">
        <f t="shared" si="0"/>
        <v>-180818.33819063389</v>
      </c>
      <c r="F45" s="11">
        <f t="shared" si="1"/>
        <v>-180818.5</v>
      </c>
      <c r="G45" s="11">
        <f t="shared" si="2"/>
        <v>4.8603100003674626E-2</v>
      </c>
      <c r="K45" s="11">
        <f t="shared" si="3"/>
        <v>4.8603100003674626E-2</v>
      </c>
      <c r="O45" s="11">
        <f t="shared" ca="1" si="4"/>
        <v>4.9407924219390317E-2</v>
      </c>
      <c r="Q45" s="36">
        <f t="shared" si="5"/>
        <v>-15018.5</v>
      </c>
    </row>
    <row r="46" spans="1:17" ht="12.95" customHeight="1" x14ac:dyDescent="0.2">
      <c r="A46" s="37" t="s">
        <v>45</v>
      </c>
      <c r="B46" s="38" t="s">
        <v>47</v>
      </c>
      <c r="C46" s="39">
        <v>58691.240210000004</v>
      </c>
      <c r="D46" s="40">
        <v>2.4000000000000001E-4</v>
      </c>
      <c r="E46" s="11">
        <f t="shared" si="0"/>
        <v>14576.448850527664</v>
      </c>
      <c r="F46" s="11">
        <f t="shared" si="1"/>
        <v>14576.5</v>
      </c>
      <c r="G46" s="11">
        <f t="shared" si="2"/>
        <v>-1.5363899990916252E-2</v>
      </c>
      <c r="K46" s="11">
        <f t="shared" si="3"/>
        <v>-1.5363899990916252E-2</v>
      </c>
      <c r="O46" s="11">
        <f t="shared" ca="1" si="4"/>
        <v>-1.5212437318717445E-2</v>
      </c>
      <c r="Q46" s="36">
        <f t="shared" si="5"/>
        <v>43672.740210000004</v>
      </c>
    </row>
    <row r="47" spans="1:17" ht="12.95" customHeight="1" x14ac:dyDescent="0.2">
      <c r="A47" s="37" t="s">
        <v>45</v>
      </c>
      <c r="B47" s="38" t="s">
        <v>46</v>
      </c>
      <c r="C47" s="39">
        <v>58692.291879999997</v>
      </c>
      <c r="D47" s="40">
        <v>2.4000000000000001E-4</v>
      </c>
      <c r="E47" s="11">
        <f t="shared" si="0"/>
        <v>14579.950068681363</v>
      </c>
      <c r="F47" s="11">
        <f t="shared" si="1"/>
        <v>14580</v>
      </c>
      <c r="G47" s="11">
        <f t="shared" si="2"/>
        <v>-1.4997999998740852E-2</v>
      </c>
      <c r="K47" s="11">
        <f t="shared" si="3"/>
        <v>-1.4997999998740852E-2</v>
      </c>
      <c r="O47" s="11">
        <f t="shared" ca="1" si="4"/>
        <v>-1.5213594826664852E-2</v>
      </c>
      <c r="Q47" s="36">
        <f t="shared" si="5"/>
        <v>43673.791879999997</v>
      </c>
    </row>
    <row r="48" spans="1:17" ht="12.95" customHeight="1" x14ac:dyDescent="0.2">
      <c r="A48" s="37" t="s">
        <v>45</v>
      </c>
      <c r="B48" s="38" t="s">
        <v>47</v>
      </c>
      <c r="C48" s="39">
        <v>58692.441099999996</v>
      </c>
      <c r="D48" s="40">
        <v>2.3000000000000001E-4</v>
      </c>
      <c r="E48" s="11">
        <f t="shared" si="0"/>
        <v>14580.446851676879</v>
      </c>
      <c r="F48" s="11">
        <f t="shared" si="1"/>
        <v>14580.5</v>
      </c>
      <c r="G48" s="11">
        <f t="shared" si="2"/>
        <v>-1.5964300000632647E-2</v>
      </c>
      <c r="K48" s="11">
        <f t="shared" si="3"/>
        <v>-1.5964300000632647E-2</v>
      </c>
      <c r="O48" s="11">
        <f t="shared" ca="1" si="4"/>
        <v>-1.5213760184943052E-2</v>
      </c>
      <c r="Q48" s="36">
        <f t="shared" si="5"/>
        <v>43673.941099999996</v>
      </c>
    </row>
    <row r="49" spans="1:17" ht="12.95" customHeight="1" x14ac:dyDescent="0.2">
      <c r="A49" s="37" t="s">
        <v>45</v>
      </c>
      <c r="B49" s="38" t="s">
        <v>46</v>
      </c>
      <c r="C49" s="39">
        <v>58693.191910000001</v>
      </c>
      <c r="D49" s="40">
        <v>5.1000000000000004E-4</v>
      </c>
      <c r="E49" s="11">
        <f t="shared" si="0"/>
        <v>14582.946447179283</v>
      </c>
      <c r="F49" s="11">
        <f t="shared" si="1"/>
        <v>14583</v>
      </c>
      <c r="G49" s="11">
        <f t="shared" si="2"/>
        <v>-1.6085799994471017E-2</v>
      </c>
      <c r="K49" s="11">
        <f t="shared" si="3"/>
        <v>-1.6085799994471017E-2</v>
      </c>
      <c r="O49" s="11">
        <f t="shared" ca="1" si="4"/>
        <v>-1.5214586976334057E-2</v>
      </c>
      <c r="Q49" s="36">
        <f t="shared" si="5"/>
        <v>43674.691910000001</v>
      </c>
    </row>
    <row r="50" spans="1:17" ht="12.95" customHeight="1" x14ac:dyDescent="0.2">
      <c r="A50" s="37" t="s">
        <v>45</v>
      </c>
      <c r="B50" s="38" t="s">
        <v>47</v>
      </c>
      <c r="C50" s="39">
        <v>58694.244279999999</v>
      </c>
      <c r="D50" s="40">
        <v>3.3E-4</v>
      </c>
      <c r="E50" s="11">
        <f t="shared" si="0"/>
        <v>14586.449995771922</v>
      </c>
      <c r="F50" s="11">
        <f t="shared" si="1"/>
        <v>14586.5</v>
      </c>
      <c r="G50" s="11">
        <f t="shared" si="2"/>
        <v>-1.5019899998151232E-2</v>
      </c>
      <c r="K50" s="11">
        <f t="shared" si="3"/>
        <v>-1.5019899998151232E-2</v>
      </c>
      <c r="O50" s="11">
        <f t="shared" ca="1" si="4"/>
        <v>-1.5215744484281462E-2</v>
      </c>
      <c r="Q50" s="36">
        <f t="shared" si="5"/>
        <v>43675.744279999999</v>
      </c>
    </row>
    <row r="51" spans="1:17" ht="12.95" customHeight="1" x14ac:dyDescent="0.2">
      <c r="A51" s="37" t="s">
        <v>45</v>
      </c>
      <c r="B51" s="38" t="s">
        <v>47</v>
      </c>
      <c r="C51" s="39">
        <v>58728.18593</v>
      </c>
      <c r="D51" s="40">
        <v>3.2000000000000003E-4</v>
      </c>
      <c r="E51" s="11">
        <f t="shared" si="0"/>
        <v>14699.44848498166</v>
      </c>
      <c r="F51" s="11">
        <f t="shared" si="1"/>
        <v>14699.5</v>
      </c>
      <c r="G51" s="11">
        <f t="shared" si="2"/>
        <v>-1.5473699997528456E-2</v>
      </c>
      <c r="K51" s="11">
        <f t="shared" si="3"/>
        <v>-1.5473699997528456E-2</v>
      </c>
      <c r="O51" s="11">
        <f t="shared" ca="1" si="4"/>
        <v>-1.5253115455154852E-2</v>
      </c>
      <c r="Q51" s="36">
        <f t="shared" si="5"/>
        <v>43709.68593</v>
      </c>
    </row>
    <row r="52" spans="1:17" ht="12.95" customHeight="1" x14ac:dyDescent="0.2">
      <c r="A52" s="37" t="s">
        <v>45</v>
      </c>
      <c r="B52" s="41" t="s">
        <v>46</v>
      </c>
      <c r="C52" s="39">
        <v>58729.237150000001</v>
      </c>
      <c r="D52" s="40">
        <v>3.4000000000000002E-4</v>
      </c>
      <c r="E52" s="11">
        <f t="shared" si="0"/>
        <v>14702.948204996072</v>
      </c>
      <c r="F52" s="11">
        <f t="shared" si="1"/>
        <v>14703</v>
      </c>
      <c r="G52" s="11">
        <f t="shared" si="2"/>
        <v>-1.5557799997623079E-2</v>
      </c>
      <c r="K52" s="11">
        <f t="shared" si="3"/>
        <v>-1.5557799997623079E-2</v>
      </c>
      <c r="O52" s="11">
        <f t="shared" ca="1" si="4"/>
        <v>-1.5254272963102259E-2</v>
      </c>
      <c r="Q52" s="36">
        <f t="shared" si="5"/>
        <v>43710.737150000001</v>
      </c>
    </row>
    <row r="53" spans="1:17" ht="12.95" customHeight="1" x14ac:dyDescent="0.2">
      <c r="A53" s="37" t="s">
        <v>45</v>
      </c>
      <c r="B53" s="41" t="s">
        <v>47</v>
      </c>
      <c r="C53" s="39">
        <v>58739.299500000001</v>
      </c>
      <c r="D53" s="40">
        <v>4.6999999999999999E-4</v>
      </c>
      <c r="E53" s="11">
        <f t="shared" si="0"/>
        <v>14736.447765208955</v>
      </c>
      <c r="F53" s="11">
        <f t="shared" si="1"/>
        <v>14736.5</v>
      </c>
      <c r="G53" s="11">
        <f t="shared" si="2"/>
        <v>-1.5689899999415502E-2</v>
      </c>
      <c r="K53" s="11">
        <f t="shared" si="3"/>
        <v>-1.5689899999415502E-2</v>
      </c>
      <c r="O53" s="11">
        <f t="shared" ca="1" si="4"/>
        <v>-1.5265351967741717E-2</v>
      </c>
      <c r="Q53" s="36">
        <f t="shared" si="5"/>
        <v>43720.799500000001</v>
      </c>
    </row>
    <row r="54" spans="1:17" ht="12.95" customHeight="1" x14ac:dyDescent="0.2">
      <c r="A54" s="37" t="s">
        <v>45</v>
      </c>
      <c r="B54" s="41" t="s">
        <v>46</v>
      </c>
      <c r="C54" s="39">
        <v>58748.160389999997</v>
      </c>
      <c r="D54" s="40">
        <v>2.7E-4</v>
      </c>
      <c r="E54" s="11">
        <f t="shared" si="0"/>
        <v>14765.947426629458</v>
      </c>
      <c r="F54" s="11">
        <f t="shared" si="1"/>
        <v>14766</v>
      </c>
      <c r="G54" s="11">
        <f t="shared" si="2"/>
        <v>-1.5791600002557971E-2</v>
      </c>
      <c r="K54" s="11">
        <f t="shared" si="3"/>
        <v>-1.5791600002557971E-2</v>
      </c>
      <c r="O54" s="11">
        <f t="shared" ca="1" si="4"/>
        <v>-1.5275108106155566E-2</v>
      </c>
      <c r="Q54" s="36">
        <f t="shared" si="5"/>
        <v>43729.660389999997</v>
      </c>
    </row>
    <row r="55" spans="1:17" ht="12.95" customHeight="1" x14ac:dyDescent="0.2">
      <c r="A55" s="37" t="s">
        <v>45</v>
      </c>
      <c r="B55" s="41" t="s">
        <v>46</v>
      </c>
      <c r="C55" s="39">
        <v>58754.167439999997</v>
      </c>
      <c r="D55" s="40">
        <v>3.3E-4</v>
      </c>
      <c r="E55" s="11">
        <f t="shared" si="0"/>
        <v>14785.946088291674</v>
      </c>
      <c r="F55" s="11">
        <f t="shared" si="1"/>
        <v>14786</v>
      </c>
      <c r="G55" s="11">
        <f t="shared" si="2"/>
        <v>-1.619360000040615E-2</v>
      </c>
      <c r="K55" s="11">
        <f t="shared" si="3"/>
        <v>-1.619360000040615E-2</v>
      </c>
      <c r="O55" s="11">
        <f t="shared" ca="1" si="4"/>
        <v>-1.5281722437283599E-2</v>
      </c>
      <c r="Q55" s="36">
        <f t="shared" si="5"/>
        <v>43735.667439999997</v>
      </c>
    </row>
    <row r="56" spans="1:17" ht="12.95" customHeight="1" x14ac:dyDescent="0.2">
      <c r="A56" s="37" t="s">
        <v>45</v>
      </c>
      <c r="B56" s="41" t="s">
        <v>47</v>
      </c>
      <c r="C56" s="39">
        <v>58765.13076</v>
      </c>
      <c r="D56" s="40">
        <v>4.6000000000000001E-4</v>
      </c>
      <c r="E56" s="11">
        <f t="shared" si="0"/>
        <v>14822.445156449032</v>
      </c>
      <c r="F56" s="11">
        <f t="shared" si="1"/>
        <v>14822.5</v>
      </c>
      <c r="G56" s="11">
        <f t="shared" si="2"/>
        <v>-1.6473499999847263E-2</v>
      </c>
      <c r="K56" s="11">
        <f t="shared" si="3"/>
        <v>-1.6473499999847263E-2</v>
      </c>
      <c r="O56" s="11">
        <f t="shared" ca="1" si="4"/>
        <v>-1.5293793591592261E-2</v>
      </c>
      <c r="Q56" s="36">
        <f t="shared" si="5"/>
        <v>43746.63076</v>
      </c>
    </row>
    <row r="57" spans="1:17" ht="12.95" customHeight="1" x14ac:dyDescent="0.2">
      <c r="A57" s="37" t="s">
        <v>45</v>
      </c>
      <c r="B57" s="41" t="s">
        <v>47</v>
      </c>
      <c r="C57" s="39">
        <v>58774.142379999998</v>
      </c>
      <c r="D57" s="40">
        <v>3.6000000000000002E-4</v>
      </c>
      <c r="E57" s="11">
        <f t="shared" si="0"/>
        <v>14852.446627954747</v>
      </c>
      <c r="F57" s="11">
        <f t="shared" si="1"/>
        <v>14852.5</v>
      </c>
      <c r="G57" s="11">
        <f t="shared" si="2"/>
        <v>-1.6031500003009569E-2</v>
      </c>
      <c r="K57" s="11">
        <f t="shared" si="3"/>
        <v>-1.6031500003009569E-2</v>
      </c>
      <c r="O57" s="11">
        <f t="shared" ca="1" si="4"/>
        <v>-1.5303715088284311E-2</v>
      </c>
      <c r="Q57" s="36">
        <f t="shared" si="5"/>
        <v>43755.642379999998</v>
      </c>
    </row>
    <row r="58" spans="1:17" ht="12.95" customHeight="1" x14ac:dyDescent="0.2">
      <c r="A58" s="37" t="s">
        <v>45</v>
      </c>
      <c r="B58" s="41" t="s">
        <v>46</v>
      </c>
      <c r="C58" s="39">
        <v>58782.102529999996</v>
      </c>
      <c r="D58" s="40">
        <v>2.7999999999999998E-4</v>
      </c>
      <c r="E58" s="11">
        <f t="shared" si="0"/>
        <v>14878.947547146441</v>
      </c>
      <c r="F58" s="11">
        <f t="shared" si="1"/>
        <v>14879</v>
      </c>
      <c r="G58" s="11">
        <f t="shared" si="2"/>
        <v>-1.57554000033997E-2</v>
      </c>
      <c r="K58" s="11">
        <f t="shared" si="3"/>
        <v>-1.57554000033997E-2</v>
      </c>
      <c r="O58" s="11">
        <f t="shared" ca="1" si="4"/>
        <v>-1.5312479077028956E-2</v>
      </c>
      <c r="Q58" s="36">
        <f t="shared" si="5"/>
        <v>43763.602529999996</v>
      </c>
    </row>
    <row r="59" spans="1:17" ht="12.95" customHeight="1" x14ac:dyDescent="0.2">
      <c r="A59" s="37" t="s">
        <v>45</v>
      </c>
      <c r="B59" s="41" t="s">
        <v>47</v>
      </c>
      <c r="C59" s="39">
        <v>58820.098570000002</v>
      </c>
      <c r="D59" s="40">
        <v>3.6000000000000002E-4</v>
      </c>
      <c r="E59" s="11">
        <f t="shared" si="0"/>
        <v>15005.443905336253</v>
      </c>
      <c r="F59" s="11">
        <f t="shared" si="1"/>
        <v>15005.5</v>
      </c>
      <c r="G59" s="11">
        <f t="shared" si="2"/>
        <v>-1.6849299994646572E-2</v>
      </c>
      <c r="K59" s="11">
        <f t="shared" si="3"/>
        <v>-1.6849299994646572E-2</v>
      </c>
      <c r="O59" s="11">
        <f t="shared" ca="1" si="4"/>
        <v>-1.535431472141377E-2</v>
      </c>
      <c r="Q59" s="36">
        <f t="shared" si="5"/>
        <v>43801.598570000002</v>
      </c>
    </row>
    <row r="60" spans="1:17" ht="12.95" customHeight="1" x14ac:dyDescent="0.2">
      <c r="A60" s="37" t="s">
        <v>45</v>
      </c>
      <c r="B60" s="41" t="s">
        <v>47</v>
      </c>
      <c r="C60" s="39">
        <v>59083.226119999999</v>
      </c>
      <c r="D60" s="40">
        <v>5.4000000000000001E-4</v>
      </c>
      <c r="E60" s="11">
        <f t="shared" si="0"/>
        <v>15881.44774190456</v>
      </c>
      <c r="F60" s="11">
        <f t="shared" si="1"/>
        <v>15881.5</v>
      </c>
      <c r="G60" s="11">
        <f t="shared" si="2"/>
        <v>-1.5696900001785252E-2</v>
      </c>
      <c r="K60" s="11">
        <f t="shared" si="3"/>
        <v>-1.5696900001785252E-2</v>
      </c>
      <c r="O60" s="11">
        <f t="shared" ca="1" si="4"/>
        <v>-1.5644022424821647E-2</v>
      </c>
      <c r="Q60" s="36">
        <f t="shared" si="5"/>
        <v>44064.726119999999</v>
      </c>
    </row>
    <row r="61" spans="1:17" ht="12.95" customHeight="1" x14ac:dyDescent="0.2">
      <c r="A61" s="37" t="s">
        <v>45</v>
      </c>
      <c r="B61" s="41" t="s">
        <v>46</v>
      </c>
      <c r="C61" s="39">
        <v>59083.376230000002</v>
      </c>
      <c r="D61" s="40">
        <v>4.6999999999999999E-4</v>
      </c>
      <c r="E61" s="11">
        <f t="shared" si="0"/>
        <v>15881.947487886726</v>
      </c>
      <c r="F61" s="11">
        <f t="shared" si="1"/>
        <v>15882</v>
      </c>
      <c r="G61" s="11">
        <f t="shared" si="2"/>
        <v>-1.577319999341853E-2</v>
      </c>
      <c r="K61" s="11">
        <f t="shared" si="3"/>
        <v>-1.577319999341853E-2</v>
      </c>
      <c r="O61" s="11">
        <f t="shared" ca="1" si="4"/>
        <v>-1.5644187783099849E-2</v>
      </c>
      <c r="Q61" s="36">
        <f t="shared" si="5"/>
        <v>44064.876230000002</v>
      </c>
    </row>
    <row r="62" spans="1:17" ht="12.95" customHeight="1" x14ac:dyDescent="0.2">
      <c r="A62" s="37" t="s">
        <v>45</v>
      </c>
      <c r="B62" s="41" t="s">
        <v>47</v>
      </c>
      <c r="C62" s="39">
        <v>59160.121610000002</v>
      </c>
      <c r="D62" s="40">
        <v>3.6000000000000002E-4</v>
      </c>
      <c r="E62" s="11">
        <f t="shared" si="0"/>
        <v>16137.448089472889</v>
      </c>
      <c r="F62" s="11">
        <f t="shared" si="1"/>
        <v>16137.5</v>
      </c>
      <c r="G62" s="11">
        <f t="shared" si="2"/>
        <v>-1.5592499992635567E-2</v>
      </c>
      <c r="K62" s="11">
        <f t="shared" si="3"/>
        <v>-1.5592499992635567E-2</v>
      </c>
      <c r="O62" s="11">
        <f t="shared" ca="1" si="4"/>
        <v>-1.572868586326048E-2</v>
      </c>
      <c r="Q62" s="36">
        <f t="shared" si="5"/>
        <v>44141.621610000002</v>
      </c>
    </row>
    <row r="63" spans="1:17" ht="12.95" customHeight="1" x14ac:dyDescent="0.2">
      <c r="A63" s="37" t="s">
        <v>45</v>
      </c>
      <c r="B63" s="41" t="s">
        <v>46</v>
      </c>
      <c r="C63" s="39">
        <v>59168.081100000003</v>
      </c>
      <c r="D63" s="40">
        <v>4.8999999999999998E-4</v>
      </c>
      <c r="E63" s="11">
        <f t="shared" si="0"/>
        <v>16163.9468113936</v>
      </c>
      <c r="F63" s="11">
        <f t="shared" si="1"/>
        <v>16164</v>
      </c>
      <c r="G63" s="11">
        <f t="shared" si="2"/>
        <v>-1.5976399990904611E-2</v>
      </c>
      <c r="K63" s="11">
        <f t="shared" si="3"/>
        <v>-1.5976399990904611E-2</v>
      </c>
      <c r="O63" s="11">
        <f t="shared" ca="1" si="4"/>
        <v>-1.5737449852005127E-2</v>
      </c>
      <c r="Q63" s="36">
        <f t="shared" si="5"/>
        <v>44149.581100000003</v>
      </c>
    </row>
    <row r="64" spans="1:17" ht="12.95" customHeight="1" x14ac:dyDescent="0.2">
      <c r="A64" s="37" t="s">
        <v>45</v>
      </c>
      <c r="B64" s="41" t="s">
        <v>47</v>
      </c>
      <c r="C64" s="39">
        <v>59169.132290000001</v>
      </c>
      <c r="D64" s="40">
        <v>5.6999999999999998E-4</v>
      </c>
      <c r="E64" s="11">
        <f t="shared" si="0"/>
        <v>16167.446431532049</v>
      </c>
      <c r="F64" s="11">
        <f t="shared" si="1"/>
        <v>16167.5</v>
      </c>
      <c r="G64" s="11">
        <f t="shared" si="2"/>
        <v>-1.6090499993879348E-2</v>
      </c>
      <c r="K64" s="11">
        <f t="shared" si="3"/>
        <v>-1.6090499993879348E-2</v>
      </c>
      <c r="O64" s="11">
        <f t="shared" ca="1" si="4"/>
        <v>-1.5738607359952531E-2</v>
      </c>
      <c r="Q64" s="36">
        <f t="shared" si="5"/>
        <v>44150.632290000001</v>
      </c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2023-09-24T07:36:29Z</dcterms:modified>
</cp:coreProperties>
</file>