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8F16E12C-DF96-4A3E-960D-02FE5EC7D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<sst xmlns="http://schemas.openxmlformats.org/spreadsheetml/2006/main" count="54" uniqueCount="49">
  <si>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</si>
  <si>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</si>
  <si>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</si>
  <si>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</si>
  <si>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</si>
  <si>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</si>
  <si>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</si>
  <si>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</si>
  <si>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</si>
  <si>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</si>
  <si>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</si>
  <si>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</si>
  <si>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</si>
  <si>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</si>
  <si>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</si>
  <si>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</si>
  <si>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</si>
  <si>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</si>
  <si>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</si>
  <si>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</si>
  <si>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</si>
  <si>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</si>
  <si>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</si>
  <si>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</si>
  <si>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</si>
  <si>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</si>
  <si>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</si>
  <si>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</si>
  <si>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</si>
  <si>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</si>
  <si>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</si>
  <si>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</si>
  <si>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</si>
  <si>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</si>
  <si>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</si>
  <si>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</si>
  <si>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</si>
  <si>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</si>
  <si>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</si>
  <si>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</si>
  <si>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</si>
  <si>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</si>
  <si>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</si>
  <si>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</si>
  <si>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V0854 Lyr</t>
  </si>
  <si>
    <t>EA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</si>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</sst>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V0854</a:t>
            </a:r>
            <a:r>
              <a:rPr lang="en-AU" baseline="0"/>
              <a:t> Lry -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9.8465000046417117E-3</c:v>
                </c:pt>
                <c:pt idx="2">
                  <c:v>6.5180000019608997E-3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3.3999999999999998E-3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2.2882004538153818E-5</c:v>
                </c:pt>
                <c:pt idx="1">
                  <c:v>8.1165636118565448E-3</c:v>
                </c:pt>
                <c:pt idx="2">
                  <c:v>8.2250543902079101E-3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6005.5</c:v>
                </c:pt>
                <c:pt idx="2">
                  <c:v>6086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54953.998699999996</v>
      </c>
      <c r="D7" s="29" t="s">
        <v>46</v>
      </c>
    </row>
    <row r="8" spans="1:15" x14ac:dyDescent="0.2">
      <c r="A8" t="s">
        <v>3</v>
      </c>
      <c r="C8" s="8">
        <v>0.73373699999999997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2.2882004538153818E-5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1.3477115323151097E-6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59419.530307054389</v>
      </c>
      <c r="E15" s="14" t="s">
        <v>30</v>
      </c>
      <c r="F15" s="33">
        <f ca="1">NOW()+15018.5+$C$5/24</f>
        <v>59963.735234722219</v>
      </c>
    </row>
    <row r="16" spans="1:15" x14ac:dyDescent="0.2">
      <c r="A16" s="16" t="s">
        <v>4</v>
      </c>
      <c r="B16" s="10"/>
      <c r="C16" s="17">
        <f ca="1">+C8+C12</f>
        <v>0.73373834771153223</v>
      </c>
      <c r="E16" s="14" t="s">
        <v>35</v>
      </c>
      <c r="F16" s="15">
        <f ca="1">ROUND(2*(F15-$C$7)/$C$8,0)/2+F14</f>
        <v>6828.5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742.5</v>
      </c>
    </row>
    <row r="18" spans="1:21" ht="14.25" thickTop="1" thickBot="1" x14ac:dyDescent="0.25">
      <c r="A18" s="16" t="s">
        <v>5</v>
      </c>
      <c r="B18" s="10"/>
      <c r="C18" s="19">
        <f ca="1">+C15</f>
        <v>59419.530307054389</v>
      </c>
      <c r="D18" s="20">
        <f ca="1">+C16</f>
        <v>0.73373834771153223</v>
      </c>
      <c r="E18" s="14" t="s">
        <v>31</v>
      </c>
      <c r="F18" s="18">
        <f ca="1">+$C$15+$C$16*F17-15018.5-$C$5/24</f>
        <v>44946.226863563534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54953.998699999996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2.2882004538153818E-5</v>
      </c>
      <c r="Q21" s="43">
        <f>+C21-15018.5</f>
        <v>39935.498699999996</v>
      </c>
    </row>
    <row r="22" spans="1:21" x14ac:dyDescent="0.2">
      <c r="A22" s="44" t="s">
        <v>47</v>
      </c>
      <c r="B22" s="45" t="s">
        <v>48</v>
      </c>
      <c r="C22" s="46">
        <v>59360.466099999998</v>
      </c>
      <c r="D22" s="44">
        <v>3.3999999999999998E-3</v>
      </c>
      <c r="E22">
        <f t="shared" ref="E22:E23" si="0">+(C22-C$7)/C$8</f>
        <v>6005.513419658545</v>
      </c>
      <c r="F22">
        <f t="shared" ref="F22:F23" si="1">ROUND(2*E22,0)/2</f>
        <v>6005.5</v>
      </c>
      <c r="G22">
        <f t="shared" ref="G22:G23" si="2">+C22-(C$7+F22*C$8)</f>
        <v>9.8465000046417117E-3</v>
      </c>
      <c r="I22">
        <f t="shared" ref="I22:I23" si="3">+G22</f>
        <v>9.8465000046417117E-3</v>
      </c>
      <c r="O22">
        <f t="shared" ref="O22:O23" ca="1" si="4">+C$11+C$12*$F22</f>
        <v>8.1165636118565448E-3</v>
      </c>
      <c r="Q22" s="43">
        <f t="shared" ref="Q22:Q23" si="5">+C22-15018.5</f>
        <v>44341.966099999998</v>
      </c>
    </row>
    <row r="23" spans="1:21" x14ac:dyDescent="0.2">
      <c r="A23" s="44" t="s">
        <v>47</v>
      </c>
      <c r="B23" s="45" t="s">
        <v>48</v>
      </c>
      <c r="C23" s="46">
        <v>59419.528599999998</v>
      </c>
      <c r="D23" s="44">
        <v>1.8E-3</v>
      </c>
      <c r="E23">
        <f t="shared" si="0"/>
        <v>6086.0088832919719</v>
      </c>
      <c r="F23">
        <f t="shared" si="1"/>
        <v>6086</v>
      </c>
      <c r="G23">
        <f t="shared" si="2"/>
        <v>6.5180000019608997E-3</v>
      </c>
      <c r="I23">
        <f t="shared" si="3"/>
        <v>6.5180000019608997E-3</v>
      </c>
      <c r="O23">
        <f t="shared" ca="1" si="4"/>
        <v>8.2250543902079101E-3</v>
      </c>
      <c r="Q23" s="43">
        <f t="shared" si="5"/>
        <v>44401.028599999998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2023-01-19T04:38:44Z</dcterms:modified>
</cp:coreProperties>
</file>