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5036FB5D-D418-4367-AA4E-8089DB6D7FD7}" xr6:coauthVersionLast="47" xr6:coauthVersionMax="47" xr10:uidLastSave="{00000000-0000-0000-0000-000000000000}"/>
  <bookViews>
    <workbookView xWindow="13935" yWindow="615" windowWidth="1521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<sst xmlns="http://schemas.openxmlformats.org/spreadsheetml/2006/main" count="52" uniqueCount="49">
  <si>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</si>
  <si>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</si>
  <si>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</si>
  <si>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</si>
  <si>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</si>
  <si>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</si>
  <si>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</si>
  <si>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</si>
  <si>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</si>
  <si>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</si>
  <si>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</si>
  <si>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</si>
  <si>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</si>
  <si>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</si>
  <si>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</si>
  <si>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</si>
  <si>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</si>
  <si>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</si>
  <si>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</si>
  <si>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</si>
  <si>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</si>
  <si>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</si>
  <si>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</si>
  <si>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</si>
  <si>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</si>
  <si>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</si>
  <si>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</si>
  <si>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</si>
  <si>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</si>
  <si>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</si>
  <si>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</si>
  <si>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</si>
  <si>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</si>
  <si>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</si>
  <si>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</si>
  <si>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</si>
  <si>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</si>
  <si>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</si>
  <si>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</si>
  <si>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</si>
  <si>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</si>
  <si>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</si>
  <si>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</si>
  <si>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</si>
  <si>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V0890 Lyr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</si>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</sst>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V0890</a:t>
            </a:r>
            <a:r>
              <a:rPr lang="en-AU" baseline="0"/>
              <a:t> Lyr - </a:t>
            </a:r>
            <a:r>
              <a:rPr lang="en-AU"/>
              <a:t>O-C Diagr.</a:t>
            </a:r>
          </a:p>
        </c:rich>
      </c:tx>
      <c:layout>
        <c:manualLayout>
          <c:xMode val="edge"/>
          <c:yMode val="edge"/>
          <c:x val="0.39038190710742654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1.3800000015180558E-3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1.3800000015180558E-3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57944.9787</v>
      </c>
      <c r="D7" s="29" t="s">
        <v>46</v>
      </c>
    </row>
    <row r="8" spans="1:15" x14ac:dyDescent="0.2">
      <c r="A8" t="s">
        <v>3</v>
      </c>
      <c r="C8" s="8">
        <v>0.38841520000000002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5.0642201890570858E-7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59003.411500000002</v>
      </c>
      <c r="E15" s="14" t="s">
        <v>30</v>
      </c>
      <c r="F15" s="33">
        <f ca="1">NOW()+15018.5+$C$5/24</f>
        <v>59963.73943483796</v>
      </c>
    </row>
    <row r="16" spans="1:15" x14ac:dyDescent="0.2">
      <c r="A16" s="16" t="s">
        <v>4</v>
      </c>
      <c r="B16" s="10"/>
      <c r="C16" s="17">
        <f ca="1">+C8+C12</f>
        <v>0.38841570642201895</v>
      </c>
      <c r="E16" s="14" t="s">
        <v>35</v>
      </c>
      <c r="F16" s="15">
        <f ca="1">ROUND(2*(F15-$C$7)/$C$8,0)/2+F14</f>
        <v>5198.5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2473.5</v>
      </c>
    </row>
    <row r="18" spans="1:21" ht="14.25" thickTop="1" thickBot="1" x14ac:dyDescent="0.25">
      <c r="A18" s="16" t="s">
        <v>5</v>
      </c>
      <c r="B18" s="10"/>
      <c r="C18" s="19">
        <f ca="1">+C15</f>
        <v>59003.411500000002</v>
      </c>
      <c r="D18" s="20">
        <f ca="1">+C16</f>
        <v>0.38841570642201895</v>
      </c>
      <c r="E18" s="14" t="s">
        <v>31</v>
      </c>
      <c r="F18" s="18">
        <f ca="1">+$C$15+$C$16*F17-15018.5-$C$5/24</f>
        <v>44946.053583168199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57944.9787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42926.4787</v>
      </c>
    </row>
    <row r="22" spans="1:21" x14ac:dyDescent="0.2">
      <c r="A22" s="44" t="s">
        <v>47</v>
      </c>
      <c r="B22" s="45" t="s">
        <v>48</v>
      </c>
      <c r="C22" s="46">
        <v>59003.411500000002</v>
      </c>
      <c r="D22" s="44">
        <v>2.0999999999999999E-3</v>
      </c>
      <c r="E22">
        <f>+(C22-C$7)/C$8</f>
        <v>2725.0035528990684</v>
      </c>
      <c r="F22">
        <f>ROUND(2*E22,0)/2</f>
        <v>2725</v>
      </c>
      <c r="G22">
        <f>+C22-(C$7+F22*C$8)</f>
        <v>1.3800000015180558E-3</v>
      </c>
      <c r="I22">
        <f>+G22</f>
        <v>1.3800000015180558E-3</v>
      </c>
      <c r="O22">
        <f ca="1">+C$11+C$12*$F22</f>
        <v>1.3800000015180558E-3</v>
      </c>
      <c r="Q22" s="43">
        <f>+C22-15018.5</f>
        <v>43984.911500000002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2023-01-19T04:44:47Z</dcterms:modified>
</cp:coreProperties>
</file>