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0EB0AA7-DA34-4582-B32F-09119E9A368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<sst xmlns="http://schemas.openxmlformats.org/spreadsheetml/2006/main" count="53" uniqueCount="48">
  <si>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</si>
  <si>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</si>
  <si>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</si>
  <si>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</si>
  <si>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</si>
  <si>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</si>
  <si>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</si>
  <si>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</si>
  <si>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</si>
  <si>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</si>
  <si>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</si>
  <si>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</si>
  <si>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</si>
  <si>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</si>
  <si>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</si>
  <si>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</si>
  <si>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</si>
  <si>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</si>
  <si>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</si>
  <si>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</si>
  <si>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</si>
  <si>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</si>
  <si>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</si>
  <si>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</si>
  <si>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</si>
  <si>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</si>
  <si>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</si>
  <si>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</si>
  <si>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</si>
  <si>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</si>
  <si>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</si>
  <si>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</si>
  <si>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</si>
  <si>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</si>
  <si>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</si>
  <si>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</si>
  <si>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</si>
  <si>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</si>
  <si>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</si>
  <si>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</si>
  <si>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</si>
  <si>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</si>
  <si>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</si>
  <si>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VY Mic</t>
  </si>
  <si>
    <t>G7461-1430</t>
  </si>
  <si>
    <t>EA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</si>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</sst>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0.4323999999978696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0.4323999999978696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43</v>
      </c>
      <c r="F1" s="31" t="s">
        <v>43</v>
      </c>
      <c r="G1" s="27">
        <v>0</v>
      </c>
      <c r="H1" s="23"/>
      <c r="I1" s="32" t="s">
        <v>44</v>
      </c>
      <c r="J1" s="33" t="s">
        <v>43</v>
      </c>
      <c r="K1" s="26">
        <v>20.49071</v>
      </c>
      <c r="L1" s="28">
        <v>-33.435400000000001</v>
      </c>
      <c r="M1" s="29">
        <v>38295.264999999999</v>
      </c>
      <c r="N1" s="29">
        <v>4.4358000000000004</v>
      </c>
      <c r="O1" s="30" t="s">
        <v>45</v>
      </c>
    </row>
    <row r="2" spans="1:15" x14ac:dyDescent="0.2">
      <c r="A2" t="s">
        <v>23</v>
      </c>
      <c r="B2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38295.264999999999</v>
      </c>
      <c r="D7" s="39"/>
    </row>
    <row r="8" spans="1:15" x14ac:dyDescent="0.2">
      <c r="A8" t="s">
        <v>3</v>
      </c>
      <c r="C8" s="6">
        <v>4.4358000000000004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9.1970647665185496E-5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59148.393154014673</v>
      </c>
      <c r="E15" s="10" t="s">
        <v>30</v>
      </c>
      <c r="F15" s="25">
        <f ca="1">NOW()+15018.5+$C$5/24</f>
        <v>60162.835218171291</v>
      </c>
    </row>
    <row r="16" spans="1:15" x14ac:dyDescent="0.2">
      <c r="A16" s="12" t="s">
        <v>4</v>
      </c>
      <c r="B16" s="7"/>
      <c r="C16" s="13">
        <f ca="1">+C8+C12</f>
        <v>4.4358919706476652</v>
      </c>
      <c r="E16" s="10" t="s">
        <v>35</v>
      </c>
      <c r="F16" s="11">
        <f ca="1">ROUND(2*(F15-$C$7)/$C$8,0)/2+F14</f>
        <v>4931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229.5</v>
      </c>
    </row>
    <row r="18" spans="1:21" ht="14.25" thickTop="1" thickBot="1" x14ac:dyDescent="0.25">
      <c r="A18" s="12" t="s">
        <v>5</v>
      </c>
      <c r="B18" s="7"/>
      <c r="C18" s="15">
        <f ca="1">+C15</f>
        <v>59148.393154014673</v>
      </c>
      <c r="D18" s="16">
        <f ca="1">+C16</f>
        <v>4.4358919706476652</v>
      </c>
      <c r="E18" s="10" t="s">
        <v>31</v>
      </c>
      <c r="F18" s="14">
        <f ca="1">+$C$15+$C$16*F17-15018.5-$C$5/24</f>
        <v>45148.326194611647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s="42" customFormat="1" ht="12" customHeight="1" x14ac:dyDescent="0.2">
      <c r="A21" s="42">
        <f>D7</f>
        <v>0</v>
      </c>
      <c r="C21" s="43">
        <f>C$7</f>
        <v>38295.264999999999</v>
      </c>
      <c r="D21" s="43" t="s">
        <v>13</v>
      </c>
      <c r="E21" s="42">
        <f>+(C21-C$7)/C$8</f>
        <v>0</v>
      </c>
      <c r="F21" s="42">
        <f>ROUND(2*E21,0)/2</f>
        <v>0</v>
      </c>
      <c r="G21" s="42">
        <f>+C21-(C$7+F21*C$8)</f>
        <v>0</v>
      </c>
      <c r="I21" s="42">
        <f>+G21</f>
        <v>0</v>
      </c>
      <c r="O21" s="42">
        <f ca="1">+C$11+C$12*$F21</f>
        <v>0</v>
      </c>
      <c r="Q21" s="44">
        <f>+C21-15018.5</f>
        <v>23276.764999999999</v>
      </c>
    </row>
    <row r="22" spans="1:21" s="42" customFormat="1" ht="12" customHeight="1" x14ac:dyDescent="0.2">
      <c r="A22" s="40" t="s">
        <v>47</v>
      </c>
      <c r="B22" s="41" t="s">
        <v>46</v>
      </c>
      <c r="C22" s="45">
        <v>59150.611100000002</v>
      </c>
      <c r="D22" s="46">
        <v>2.3E-3</v>
      </c>
      <c r="E22" s="42">
        <f>+(C22-C$7)/C$8</f>
        <v>4701.5974795978182</v>
      </c>
      <c r="F22" s="42">
        <f>ROUND(2*E22,0)/2</f>
        <v>4701.5</v>
      </c>
      <c r="G22" s="42">
        <f>+C22-(C$7+F22*C$8)</f>
        <v>0.4323999999978696</v>
      </c>
      <c r="K22" s="42">
        <f>+G22</f>
        <v>0.4323999999978696</v>
      </c>
      <c r="O22" s="42">
        <f ca="1">+C$11+C$12*$F22</f>
        <v>0.4323999999978696</v>
      </c>
      <c r="Q22" s="44">
        <f>+C22-15018.5</f>
        <v>44132.111100000002</v>
      </c>
    </row>
    <row r="23" spans="1:21" s="42" customFormat="1" ht="12" customHeight="1" x14ac:dyDescent="0.2">
      <c r="C23" s="43"/>
      <c r="D23" s="43"/>
      <c r="Q23" s="44"/>
    </row>
    <row r="24" spans="1:21" s="42" customFormat="1" ht="12" customHeight="1" x14ac:dyDescent="0.2">
      <c r="C24" s="43"/>
      <c r="D24" s="43"/>
      <c r="Q24" s="44"/>
    </row>
    <row r="25" spans="1:21" s="42" customFormat="1" ht="12" customHeight="1" x14ac:dyDescent="0.2">
      <c r="C25" s="43"/>
      <c r="D25" s="43"/>
      <c r="Q25" s="44"/>
    </row>
    <row r="26" spans="1:21" s="42" customFormat="1" ht="12" customHeight="1" x14ac:dyDescent="0.2">
      <c r="C26" s="43"/>
      <c r="D26" s="43"/>
      <c r="Q26" s="44"/>
    </row>
    <row r="27" spans="1:21" s="42" customFormat="1" ht="12" customHeight="1" x14ac:dyDescent="0.2">
      <c r="C27" s="43"/>
      <c r="D27" s="43"/>
      <c r="Q27" s="44"/>
    </row>
    <row r="28" spans="1:21" s="42" customFormat="1" ht="12" customHeight="1" x14ac:dyDescent="0.2">
      <c r="C28" s="43"/>
      <c r="D28" s="43"/>
      <c r="Q28" s="44"/>
    </row>
    <row r="29" spans="1:21" s="42" customFormat="1" ht="12" customHeight="1" x14ac:dyDescent="0.2">
      <c r="C29" s="43"/>
      <c r="D29" s="43"/>
      <c r="Q29" s="44"/>
    </row>
    <row r="30" spans="1:21" s="42" customFormat="1" ht="12" customHeight="1" x14ac:dyDescent="0.2">
      <c r="C30" s="43"/>
      <c r="D30" s="43"/>
      <c r="Q30" s="44"/>
    </row>
    <row r="31" spans="1:21" s="42" customFormat="1" ht="12" customHeight="1" x14ac:dyDescent="0.2">
      <c r="C31" s="43"/>
      <c r="D31" s="43"/>
      <c r="Q31" s="44"/>
    </row>
    <row r="32" spans="1:21" s="42" customFormat="1" ht="12" customHeight="1" x14ac:dyDescent="0.2">
      <c r="C32" s="43"/>
      <c r="D32" s="43"/>
      <c r="Q32" s="44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2023-08-06T08:02:42Z</dcterms:modified>
</cp:coreProperties>
</file>