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D155FB6-52C4-45E5-911E-9C59CF23D65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<sst xmlns="http://schemas.openxmlformats.org/spreadsheetml/2006/main" count="53" uniqueCount="50">
  <si>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</si>
  <si>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</si>
  <si>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</si>
  <si>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</si>
  <si>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</si>
  <si>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</si>
  <si>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</si>
  <si>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</si>
  <si>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</si>
  <si>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</si>
  <si>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</si>
  <si>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</si>
  <si>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</si>
  <si>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</si>
  <si>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</si>
  <si>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</si>
  <si>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</si>
  <si>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</si>
  <si>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</si>
  <si>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</si>
  <si>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</si>
  <si>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</si>
  <si>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</si>
  <si>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</si>
  <si>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</si>
  <si>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</si>
  <si>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</si>
  <si>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</si>
  <si>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</si>
  <si>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</si>
  <si>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</si>
  <si>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</si>
  <si>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</si>
  <si>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</si>
  <si>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</si>
  <si>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</si>
  <si>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</si>
  <si>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</si>
  <si>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</si>
  <si>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</si>
  <si>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</si>
  <si>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DZ Mus</t>
  </si>
  <si>
    <t>DZ Mus / GSC 9230-2125</t>
  </si>
  <si>
    <t>EA/D</t>
  </si>
  <si>
    <t>Kreiner</t>
  </si>
  <si>
    <t>OEJV 0155</t>
  </si>
  <si>
    <t>I</t>
  </si>
  <si>
    <t>0,0060</t>
  </si>
  <si>
    <t>G9230-2125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</si>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</sst>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DZ Mus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1-4873-9948-FC3B9A5AB1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2.5980999998864718E-2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1-4873-9948-FC3B9A5AB1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21-4873-9948-FC3B9A5AB1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1-4873-9948-FC3B9A5AB1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21-4873-9948-FC3B9A5AB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1-4873-9948-FC3B9A5AB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21-4873-9948-FC3B9A5AB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2.5980999998864718E-2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21-4873-9948-FC3B9A5AB16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21-4873-9948-FC3B9A5A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59808"/>
        <c:axId val="1"/>
      </c:scatterChart>
      <c:valAx>
        <c:axId val="54825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25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7894736842105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323850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826C42-E606-EC5A-8DAE-FF4512F43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52502.239999999998</v>
      </c>
      <c r="D7" s="30" t="s">
        <v>44</v>
      </c>
    </row>
    <row r="8" spans="1:7" x14ac:dyDescent="0.2">
      <c r="A8" t="s">
        <v>3</v>
      </c>
      <c r="C8" s="34">
        <v>3.247617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2.3469738029688092E-5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60326.561814004628</v>
      </c>
    </row>
    <row r="15" spans="1:7" x14ac:dyDescent="0.2">
      <c r="A15" s="12" t="s">
        <v>17</v>
      </c>
      <c r="B15" s="10"/>
      <c r="C15" s="13">
        <f ca="1">(C7+C11)+(C8+C12)*INT(MAX(F21:F3533))</f>
        <v>56097.377999999997</v>
      </c>
      <c r="D15" s="14" t="s">
        <v>37</v>
      </c>
      <c r="E15" s="15">
        <f ca="1">ROUND(2*(E14-$C$7)/$C$8,0)/2+E13</f>
        <v>2410.5</v>
      </c>
    </row>
    <row r="16" spans="1:7" x14ac:dyDescent="0.2">
      <c r="A16" s="16" t="s">
        <v>4</v>
      </c>
      <c r="B16" s="10"/>
      <c r="C16" s="17">
        <f ca="1">+C8+C12</f>
        <v>3.2476404697380294</v>
      </c>
      <c r="D16" s="14" t="s">
        <v>38</v>
      </c>
      <c r="E16" s="24">
        <f ca="1">ROUND(2*(E14-$C$15)/$C$16,0)/2+E13</f>
        <v>1303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45310.949365401983</v>
      </c>
    </row>
    <row r="18" spans="1:18" ht="14.25" thickTop="1" thickBot="1" x14ac:dyDescent="0.25">
      <c r="A18" s="16" t="s">
        <v>5</v>
      </c>
      <c r="B18" s="10"/>
      <c r="C18" s="19">
        <f ca="1">+C15</f>
        <v>56097.377999999997</v>
      </c>
      <c r="D18" s="20">
        <f ca="1">+C16</f>
        <v>3.2476404697380294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40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Kreiner</v>
      </c>
      <c r="C21" s="8">
        <f>C$7</f>
        <v>52502.239999999998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37483.74</v>
      </c>
    </row>
    <row r="22" spans="1:18" x14ac:dyDescent="0.2">
      <c r="A22" s="31" t="s">
        <v>45</v>
      </c>
      <c r="B22" s="32" t="s">
        <v>46</v>
      </c>
      <c r="C22" s="33">
        <v>56097.377999999997</v>
      </c>
      <c r="D22" s="31" t="s">
        <v>47</v>
      </c>
      <c r="E22">
        <f>+(C22-C$7)/C$8</f>
        <v>1107.0080000197065</v>
      </c>
      <c r="F22">
        <f>ROUND(2*E22,0)/2</f>
        <v>1107</v>
      </c>
      <c r="G22">
        <f>+C22-(C$7+F22*C$8)</f>
        <v>2.5980999998864718E-2</v>
      </c>
      <c r="I22">
        <f>+G22</f>
        <v>2.5980999998864718E-2</v>
      </c>
      <c r="O22">
        <f ca="1">+C$11+C$12*$F22</f>
        <v>2.5980999998864718E-2</v>
      </c>
      <c r="Q22" s="2">
        <f>+C22-15018.5</f>
        <v>41078.877999999997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2024-01-17T00:29:00Z</dcterms:modified>
</cp:coreProperties>
</file>