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FABE33D-3E61-44E9-95C9-213872AFA75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K23" i="1"/>
  <c r="D9" i="1"/>
  <c r="C9" i="1"/>
  <c r="Q23" i="1"/>
  <c r="E22" i="1"/>
  <c r="F22" i="1"/>
  <c r="G22" i="1"/>
  <c r="K22" i="1"/>
  <c r="Q22" i="1"/>
  <c r="C21" i="1"/>
  <c r="E21" i="1"/>
  <c r="F21" i="1"/>
  <c r="F16" i="1"/>
  <c r="Q21" i="1"/>
  <c r="C17" i="1"/>
  <c r="G21" i="1"/>
  <c r="I21" i="1"/>
  <c r="C11" i="1"/>
  <c r="C12" i="1"/>
  <c r="C16" i="1" l="1"/>
  <c r="D18" i="1" s="1"/>
  <c r="O23" i="1"/>
  <c r="O21" i="1"/>
  <c r="O22" i="1"/>
  <c r="C15" i="1"/>
  <c r="F17" i="1"/>
  <c r="C18" i="1" l="1"/>
  <c r="F18" i="1"/>
  <c r="F19" i="1" s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<sst xmlns="http://schemas.openxmlformats.org/spreadsheetml/2006/main" count="53" uniqueCount="48">
  <si>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</si>
  <si>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</si>
  <si>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</si>
  <si>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</si>
  <si>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</si>
  <si>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</si>
  <si>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</si>
  <si>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</si>
  <si>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</si>
  <si>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</si>
  <si>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</si>
  <si>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</si>
  <si>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</si>
  <si>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</si>
  <si>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</si>
  <si>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</si>
  <si>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</si>
  <si>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</si>
  <si>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</si>
  <si>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</si>
  <si>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</si>
  <si>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</si>
  <si>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</si>
  <si>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</si>
  <si>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</si>
  <si>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</si>
  <si>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</si>
  <si>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</si>
  <si>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</si>
  <si>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</si>
  <si>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</si>
  <si>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</si>
  <si>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</si>
  <si>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</si>
  <si>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</si>
  <si>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</si>
  <si>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</si>
  <si>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</si>
  <si>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</si>
  <si>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LL Mus / GSC 9228-0222</t>
  </si>
  <si>
    <t>EA</t>
  </si>
  <si>
    <t>OEJV 0130</t>
  </si>
  <si>
    <t>I</t>
  </si>
  <si>
    <t>OEJV 0211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</si>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</sst>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5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LL Mus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1.2E-2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1.2E-2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5033</c:v>
                </c:pt>
                <c:pt idx="2">
                  <c:v>6767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E4-41F9-84B0-2F6A99BD072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5033</c:v>
                </c:pt>
                <c:pt idx="2">
                  <c:v>6767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E4-41F9-84B0-2F6A99BD072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5033</c:v>
                </c:pt>
                <c:pt idx="2">
                  <c:v>6767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E4-41F9-84B0-2F6A99BD072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5033</c:v>
                </c:pt>
                <c:pt idx="2">
                  <c:v>6767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9.4280000004800968E-2</c:v>
                </c:pt>
                <c:pt idx="2">
                  <c:v>0.12491000004229136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E4-41F9-84B0-2F6A99BD072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5033</c:v>
                </c:pt>
                <c:pt idx="2">
                  <c:v>6767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E4-41F9-84B0-2F6A99BD072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5033</c:v>
                </c:pt>
                <c:pt idx="2">
                  <c:v>6767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E4-41F9-84B0-2F6A99BD072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5033</c:v>
                </c:pt>
                <c:pt idx="2">
                  <c:v>6767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7E4-41F9-84B0-2F6A99BD072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5033</c:v>
                </c:pt>
                <c:pt idx="2">
                  <c:v>6767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2.1802396185130468E-4</c:v>
                </c:pt>
                <c:pt idx="1">
                  <c:v>9.3429153320921027E-2</c:v>
                </c:pt>
                <c:pt idx="2">
                  <c:v>0.12554282276431999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7E4-41F9-84B0-2F6A99BD072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5033</c:v>
                </c:pt>
                <c:pt idx="2">
                  <c:v>6767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7E4-41F9-84B0-2F6A99BD0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83032"/>
        <c:axId val="1"/>
      </c:scatterChart>
      <c:valAx>
        <c:axId val="546483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6483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0215134-27CA-BEAA-A66A-5271A0C1A2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140625" customWidth="1"/>
    <col min="6" max="6" width="17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39</v>
      </c>
    </row>
    <row r="2" spans="1:6" x14ac:dyDescent="0.2">
      <c r="A2" t="s">
        <v>23</v>
      </c>
      <c r="B2" t="s">
        <v>40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6" x14ac:dyDescent="0.2">
      <c r="A6" s="5" t="s">
        <v>1</v>
      </c>
    </row>
    <row r="7" spans="1:6" x14ac:dyDescent="0.2">
      <c r="A7" t="s">
        <v>2</v>
      </c>
      <c r="C7" s="35">
        <v>48501.02</v>
      </c>
      <c r="D7" s="29" t="s">
        <v>38</v>
      </c>
    </row>
    <row r="8" spans="1:6" x14ac:dyDescent="0.2">
      <c r="A8" t="s">
        <v>3</v>
      </c>
      <c r="C8" s="35">
        <v>1.3658399999999999</v>
      </c>
      <c r="D8" s="29" t="s">
        <v>38</v>
      </c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2.1802396185130468E-4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1.851999391199478E-5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57743.784822822759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1.3658585199939119</v>
      </c>
      <c r="E16" s="14" t="s">
        <v>30</v>
      </c>
      <c r="F16" s="15">
        <f ca="1">NOW()+15018.5+$C$5/24</f>
        <v>60326.566918402772</v>
      </c>
    </row>
    <row r="17" spans="1:18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8659</v>
      </c>
    </row>
    <row r="18" spans="1:18" ht="14.25" thickTop="1" thickBot="1" x14ac:dyDescent="0.25">
      <c r="A18" s="16" t="s">
        <v>5</v>
      </c>
      <c r="B18" s="10"/>
      <c r="C18" s="19">
        <f ca="1">+C15</f>
        <v>57743.784822822759</v>
      </c>
      <c r="D18" s="20">
        <f ca="1">+C16</f>
        <v>1.3658585199939119</v>
      </c>
      <c r="E18" s="14" t="s">
        <v>36</v>
      </c>
      <c r="F18" s="23">
        <f ca="1">ROUND(2*(F16-$C$15)/$C$16,0)/2+F15</f>
        <v>1892</v>
      </c>
    </row>
    <row r="19" spans="1:18" ht="13.5" thickTop="1" x14ac:dyDescent="0.2">
      <c r="E19" s="14" t="s">
        <v>31</v>
      </c>
      <c r="F19" s="18">
        <f ca="1">+$C$15+$C$16*F18-15018.5-$C$5/24</f>
        <v>45309.884975984576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45</v>
      </c>
      <c r="J20" s="7" t="s">
        <v>46</v>
      </c>
      <c r="K20" s="7" t="s">
        <v>47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38</v>
      </c>
      <c r="C21" s="8">
        <f>C7</f>
        <v>48501.02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2.1802396185130468E-4</v>
      </c>
      <c r="Q21" s="2">
        <f>+C21-15018.5</f>
        <v>33482.519999999997</v>
      </c>
    </row>
    <row r="22" spans="1:18" x14ac:dyDescent="0.2">
      <c r="A22" s="30" t="s">
        <v>41</v>
      </c>
      <c r="B22" s="31" t="s">
        <v>42</v>
      </c>
      <c r="C22" s="30">
        <v>55375.387000000002</v>
      </c>
      <c r="D22" s="30">
        <v>1.2E-2</v>
      </c>
      <c r="E22">
        <f>+(C22-C$7)/C$8</f>
        <v>5033.0690271188469</v>
      </c>
      <c r="F22">
        <f>ROUND(2*E22,0)/2</f>
        <v>5033</v>
      </c>
      <c r="G22">
        <f>+C22-(C$7+F22*C$8)</f>
        <v>9.4280000004800968E-2</v>
      </c>
      <c r="K22">
        <f>+G22</f>
        <v>9.4280000004800968E-2</v>
      </c>
      <c r="O22">
        <f ca="1">+C$11+C$12*$F22</f>
        <v>9.3429153320921027E-2</v>
      </c>
      <c r="Q22" s="2">
        <f>+C22-15018.5</f>
        <v>40356.887000000002</v>
      </c>
    </row>
    <row r="23" spans="1:18" x14ac:dyDescent="0.2">
      <c r="A23" s="32" t="s">
        <v>43</v>
      </c>
      <c r="B23" s="33" t="s">
        <v>42</v>
      </c>
      <c r="C23" s="34">
        <v>57743.784190000035</v>
      </c>
      <c r="D23" s="34">
        <v>4.0000000000000002E-4</v>
      </c>
      <c r="E23">
        <f>+(C23-C$7)/C$8</f>
        <v>6767.0914528788426</v>
      </c>
      <c r="F23">
        <f>ROUND(2*E23,0)/2</f>
        <v>6767</v>
      </c>
      <c r="G23">
        <f>+C23-(C$7+F23*C$8)</f>
        <v>0.12491000004229136</v>
      </c>
      <c r="K23">
        <f>+G23</f>
        <v>0.12491000004229136</v>
      </c>
      <c r="O23">
        <f ca="1">+C$11+C$12*$F23</f>
        <v>0.12554282276431999</v>
      </c>
      <c r="Q23" s="2">
        <f>+C23-15018.5</f>
        <v>42725.284190000035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3:D23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2024-01-17T00:36:21Z</dcterms:modified>
</cp:coreProperties>
</file>