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440F1FE-ACCB-4C2B-8086-AA9042A60A8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R22" i="1" l="1"/>
  <c r="G11" i="1"/>
  <c r="F11" i="1"/>
  <c r="C7" i="1"/>
  <c r="C8" i="1"/>
  <c r="E21" i="1"/>
  <c r="F21" i="1"/>
  <c r="G21" i="1"/>
  <c r="H21" i="1"/>
  <c r="E15" i="1"/>
  <c r="C17" i="1"/>
  <c r="Q21" i="1"/>
  <c r="C11" i="1"/>
  <c r="C12" i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<sst xmlns="http://schemas.openxmlformats.org/spreadsheetml/2006/main" count="43" uniqueCount="42">
  <si>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</si>
  <si>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</si>
  <si>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</si>
  <si>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</si>
  <si>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</si>
  <si>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</si>
  <si>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</si>
  <si>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</si>
  <si>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</si>
  <si>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</si>
  <si>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</si>
  <si>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</si>
  <si>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</si>
  <si>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</si>
  <si>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</si>
  <si>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</si>
  <si>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</si>
  <si>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</si>
  <si>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</si>
  <si>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</si>
  <si>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</si>
  <si>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</si>
  <si>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</si>
  <si>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</si>
  <si>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</si>
  <si>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</si>
  <si>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</si>
  <si>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</si>
  <si>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</si>
  <si>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</si>
  <si>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</si>
  <si>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</si>
  <si>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</si>
  <si>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</si>
  <si>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</si>
  <si>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</si>
  <si>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</si>
  <si>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</si>
  <si>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EA/RS:</t>
  </si>
  <si>
    <t>IBVS 5480 Eph.</t>
  </si>
  <si>
    <t>DU Oct / GSC 9461-0971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</si>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</sst>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11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DU Oct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96-427C-BB08-0ADCA2186E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96-427C-BB08-0ADCA2186E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96-427C-BB08-0ADCA2186E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96-427C-BB08-0ADCA2186E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96-427C-BB08-0ADCA2186E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96-427C-BB08-0ADCA2186E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96-427C-BB08-0ADCA2186E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96-427C-BB08-0ADCA2186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358744"/>
        <c:axId val="1"/>
      </c:scatterChart>
      <c:valAx>
        <c:axId val="486358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358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2F0FB79-B3C9-E6A7-CF4B-2467A1CCC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24</v>
      </c>
      <c r="B2" s="29" t="s">
        <v>38</v>
      </c>
      <c r="C2" s="3"/>
      <c r="D2" s="3"/>
    </row>
    <row r="3" spans="1:7" ht="13.5" thickBot="1" x14ac:dyDescent="0.25"/>
    <row r="4" spans="1:7" ht="14.25" thickTop="1" thickBot="1" x14ac:dyDescent="0.25">
      <c r="A4" s="30" t="s">
        <v>39</v>
      </c>
      <c r="C4" s="8">
        <v>52845.851999999999</v>
      </c>
      <c r="D4" s="9">
        <v>2.4786700000000002</v>
      </c>
    </row>
    <row r="6" spans="1:7" x14ac:dyDescent="0.2">
      <c r="A6" s="5" t="s">
        <v>0</v>
      </c>
    </row>
    <row r="7" spans="1:7" x14ac:dyDescent="0.2">
      <c r="A7" t="s">
        <v>1</v>
      </c>
      <c r="C7">
        <f>+C4</f>
        <v>52845.851999999999</v>
      </c>
    </row>
    <row r="8" spans="1:7" x14ac:dyDescent="0.2">
      <c r="A8" t="s">
        <v>2</v>
      </c>
      <c r="C8">
        <f>+D4</f>
        <v>2.4786700000000002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 t="e">
        <f ca="1">INTERCEPT(INDIRECT($G$11):G992,INDIRECT($F$11):F992)</f>
        <v>#DIV/0!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 t="e">
        <f ca="1">SLOPE(INDIRECT($G$11):G992,INDIRECT($F$11):F992)</f>
        <v>#DIV/0!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17</v>
      </c>
      <c r="B15" s="12"/>
      <c r="C15" s="15" t="e">
        <f ca="1">(C7+C11)+(C8+C12)*INT(MAX(F21:F3533))</f>
        <v>#DIV/0!</v>
      </c>
      <c r="D15" s="16" t="s">
        <v>33</v>
      </c>
      <c r="E15" s="17">
        <f ca="1">TODAY()+15018.5-B9/24</f>
        <v>60326.5</v>
      </c>
    </row>
    <row r="16" spans="1:7" x14ac:dyDescent="0.2">
      <c r="A16" s="18" t="s">
        <v>3</v>
      </c>
      <c r="B16" s="12"/>
      <c r="C16" s="19" t="e">
        <f ca="1">+C8+C12</f>
        <v>#DIV/0!</v>
      </c>
      <c r="D16" s="16" t="s">
        <v>34</v>
      </c>
      <c r="E16" s="17" t="e">
        <f ca="1">ROUND(2*(E15-C15)/C16,0)/2+1</f>
        <v>#DIV/0!</v>
      </c>
    </row>
    <row r="17" spans="1:18" ht="13.5" thickBot="1" x14ac:dyDescent="0.25">
      <c r="A17" s="16" t="s">
        <v>30</v>
      </c>
      <c r="B17" s="12"/>
      <c r="C17" s="12">
        <f>COUNT(C21:C2191)</f>
        <v>1</v>
      </c>
      <c r="D17" s="16" t="s">
        <v>35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2"/>
      <c r="C18" s="21" t="e">
        <f ca="1">+C15</f>
        <v>#DIV/0!</v>
      </c>
      <c r="D18" s="22" t="e">
        <f ca="1">+C16</f>
        <v>#DIV/0!</v>
      </c>
      <c r="E18" s="23" t="s">
        <v>36</v>
      </c>
    </row>
    <row r="19" spans="1:18" ht="13.5" thickTop="1" x14ac:dyDescent="0.2">
      <c r="A19" s="27" t="s">
        <v>37</v>
      </c>
      <c r="E19" s="28">
        <v>21</v>
      </c>
    </row>
    <row r="20" spans="1:18" ht="13.5" thickBot="1" x14ac:dyDescent="0.25">
      <c r="A20" s="4" t="s">
        <v>5</v>
      </c>
      <c r="B20" s="4" t="s">
        <v>6</v>
      </c>
      <c r="C20" s="4" t="s">
        <v>7</v>
      </c>
      <c r="D20" s="4" t="s">
        <v>12</v>
      </c>
      <c r="E20" s="4" t="s">
        <v>8</v>
      </c>
      <c r="F20" s="4" t="s">
        <v>9</v>
      </c>
      <c r="G20" s="4" t="s">
        <v>10</v>
      </c>
      <c r="H20" s="7" t="s">
        <v>29</v>
      </c>
      <c r="I20" s="7" t="s">
        <v>41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</row>
    <row r="21" spans="1:18" x14ac:dyDescent="0.2">
      <c r="A21" t="s">
        <v>11</v>
      </c>
      <c r="C21" s="10">
        <v>52845.851999999999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37827.351999999999</v>
      </c>
    </row>
    <row r="22" spans="1:18" x14ac:dyDescent="0.2">
      <c r="C22" s="10"/>
      <c r="D22" s="10"/>
      <c r="Q22" s="2"/>
      <c r="R22" t="str">
        <f>IF(ABS(C22-C21)&lt;0.00001,1,"")</f>
        <v/>
      </c>
    </row>
    <row r="23" spans="1:18" x14ac:dyDescent="0.2">
      <c r="C23" s="10"/>
      <c r="D23" s="10"/>
      <c r="Q23" s="2"/>
    </row>
    <row r="24" spans="1:18" x14ac:dyDescent="0.2">
      <c r="C24" s="10"/>
      <c r="D24" s="10"/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2024-01-17T00:45:59Z</dcterms:modified>
</cp:coreProperties>
</file>