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42EEE59-B17F-43E1-9AAB-F870742BD6E1}" xr6:coauthVersionLast="47" xr6:coauthVersionMax="47" xr10:uidLastSave="{00000000-0000-0000-0000-000000000000}"/>
  <bookViews>
    <workbookView xWindow="14295" yWindow="225" windowWidth="14505" windowHeight="14490" xr2:uid="{00000000-000D-0000-FFFF-FFFF00000000}"/>
  </bookViews>
  <sheets>
    <sheet name="Active" sheetId="1" r:id="rId1"/>
    <sheet name="Q_fit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49" i="1" l="1"/>
  <c r="F249" i="1" s="1"/>
  <c r="Q249" i="1"/>
  <c r="E250" i="1"/>
  <c r="F250" i="1" s="1"/>
  <c r="Q250" i="1"/>
  <c r="E251" i="1"/>
  <c r="F251" i="1" s="1"/>
  <c r="Q251" i="1"/>
  <c r="E252" i="1"/>
  <c r="F252" i="1" s="1"/>
  <c r="Q252" i="1"/>
  <c r="E253" i="1"/>
  <c r="F253" i="1" s="1"/>
  <c r="Q253" i="1"/>
  <c r="E254" i="1"/>
  <c r="F254" i="1" s="1"/>
  <c r="Q254" i="1"/>
  <c r="E255" i="1"/>
  <c r="F255" i="1" s="1"/>
  <c r="Q255" i="1"/>
  <c r="E248" i="1"/>
  <c r="F248" i="1" s="1"/>
  <c r="Q248" i="1"/>
  <c r="Q231" i="1"/>
  <c r="Q232" i="1"/>
  <c r="Q233" i="1"/>
  <c r="E234" i="1"/>
  <c r="F234" i="1" s="1"/>
  <c r="Q234" i="1"/>
  <c r="Q235" i="1"/>
  <c r="Q236" i="1"/>
  <c r="Q237" i="1"/>
  <c r="E238" i="1"/>
  <c r="F238" i="1" s="1"/>
  <c r="Q238" i="1"/>
  <c r="Q239" i="1"/>
  <c r="Q240" i="1"/>
  <c r="Q241" i="1"/>
  <c r="E242" i="1"/>
  <c r="F242" i="1" s="1"/>
  <c r="Q242" i="1"/>
  <c r="Q243" i="1"/>
  <c r="Q229" i="1"/>
  <c r="Q244" i="1"/>
  <c r="C7" i="1"/>
  <c r="E231" i="1" s="1"/>
  <c r="F231" i="1" s="1"/>
  <c r="C8" i="1"/>
  <c r="C9" i="1"/>
  <c r="D9" i="1"/>
  <c r="D11" i="1"/>
  <c r="P48" i="1" s="1"/>
  <c r="R48" i="1" s="1"/>
  <c r="T48" i="1" s="1"/>
  <c r="D12" i="1"/>
  <c r="D13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E93" i="1"/>
  <c r="F93" i="1" s="1"/>
  <c r="Q93" i="1"/>
  <c r="Q94" i="1"/>
  <c r="Q95" i="1"/>
  <c r="Q96" i="1"/>
  <c r="E97" i="1"/>
  <c r="F97" i="1" s="1"/>
  <c r="Q97" i="1"/>
  <c r="Q98" i="1"/>
  <c r="Q99" i="1"/>
  <c r="Q100" i="1"/>
  <c r="Q101" i="1"/>
  <c r="E102" i="1"/>
  <c r="F102" i="1" s="1"/>
  <c r="Q102" i="1"/>
  <c r="E103" i="1"/>
  <c r="F103" i="1" s="1"/>
  <c r="Q103" i="1"/>
  <c r="Q104" i="1"/>
  <c r="Q105" i="1"/>
  <c r="Q106" i="1"/>
  <c r="Q107" i="1"/>
  <c r="Q108" i="1"/>
  <c r="E109" i="1"/>
  <c r="F109" i="1" s="1"/>
  <c r="Q109" i="1"/>
  <c r="Q110" i="1"/>
  <c r="Q111" i="1"/>
  <c r="E112" i="1"/>
  <c r="F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E119" i="1"/>
  <c r="F119" i="1"/>
  <c r="Q119" i="1"/>
  <c r="E120" i="1"/>
  <c r="F120" i="1" s="1"/>
  <c r="Q120" i="1"/>
  <c r="Q121" i="1"/>
  <c r="E122" i="1"/>
  <c r="F122" i="1" s="1"/>
  <c r="Q122" i="1"/>
  <c r="E123" i="1"/>
  <c r="F123" i="1" s="1"/>
  <c r="Q123" i="1"/>
  <c r="Q124" i="1"/>
  <c r="E125" i="1"/>
  <c r="F125" i="1" s="1"/>
  <c r="Q125" i="1"/>
  <c r="E126" i="1"/>
  <c r="F126" i="1" s="1"/>
  <c r="Q126" i="1"/>
  <c r="Q127" i="1"/>
  <c r="E128" i="1"/>
  <c r="F128" i="1" s="1"/>
  <c r="Q128" i="1"/>
  <c r="Q129" i="1"/>
  <c r="E130" i="1"/>
  <c r="F130" i="1"/>
  <c r="Q130" i="1"/>
  <c r="E131" i="1"/>
  <c r="F131" i="1" s="1"/>
  <c r="Q131" i="1"/>
  <c r="E132" i="1"/>
  <c r="F132" i="1" s="1"/>
  <c r="Q132" i="1"/>
  <c r="E133" i="1"/>
  <c r="F133" i="1" s="1"/>
  <c r="Q133" i="1"/>
  <c r="E134" i="1"/>
  <c r="F134" i="1" s="1"/>
  <c r="Q134" i="1"/>
  <c r="E135" i="1"/>
  <c r="F135" i="1" s="1"/>
  <c r="Q135" i="1"/>
  <c r="E136" i="1"/>
  <c r="F136" i="1" s="1"/>
  <c r="Q136" i="1"/>
  <c r="Q137" i="1"/>
  <c r="E138" i="1"/>
  <c r="F138" i="1" s="1"/>
  <c r="Q138" i="1"/>
  <c r="Q139" i="1"/>
  <c r="E140" i="1"/>
  <c r="F140" i="1" s="1"/>
  <c r="Q140" i="1"/>
  <c r="Q141" i="1"/>
  <c r="E142" i="1"/>
  <c r="F142" i="1" s="1"/>
  <c r="Q142" i="1"/>
  <c r="E143" i="1"/>
  <c r="F143" i="1" s="1"/>
  <c r="Q143" i="1"/>
  <c r="Q144" i="1"/>
  <c r="E145" i="1"/>
  <c r="F145" i="1" s="1"/>
  <c r="Q145" i="1"/>
  <c r="E146" i="1"/>
  <c r="F146" i="1" s="1"/>
  <c r="Q146" i="1"/>
  <c r="E147" i="1"/>
  <c r="F147" i="1"/>
  <c r="Q147" i="1"/>
  <c r="E148" i="1"/>
  <c r="F148" i="1" s="1"/>
  <c r="Q148" i="1"/>
  <c r="E149" i="1"/>
  <c r="F149" i="1" s="1"/>
  <c r="Q149" i="1"/>
  <c r="E150" i="1"/>
  <c r="F150" i="1" s="1"/>
  <c r="Q150" i="1"/>
  <c r="E151" i="1"/>
  <c r="F151" i="1" s="1"/>
  <c r="Q151" i="1"/>
  <c r="E152" i="1"/>
  <c r="F152" i="1" s="1"/>
  <c r="Q152" i="1"/>
  <c r="E153" i="1"/>
  <c r="F153" i="1" s="1"/>
  <c r="Q153" i="1"/>
  <c r="E154" i="1"/>
  <c r="F154" i="1" s="1"/>
  <c r="Q154" i="1"/>
  <c r="E155" i="1"/>
  <c r="F155" i="1" s="1"/>
  <c r="Q155" i="1"/>
  <c r="E156" i="1"/>
  <c r="F156" i="1" s="1"/>
  <c r="Q156" i="1"/>
  <c r="E157" i="1"/>
  <c r="F157" i="1" s="1"/>
  <c r="Q157" i="1"/>
  <c r="E158" i="1"/>
  <c r="F158" i="1" s="1"/>
  <c r="Q158" i="1"/>
  <c r="E159" i="1"/>
  <c r="F159" i="1"/>
  <c r="G159" i="1" s="1"/>
  <c r="K159" i="1" s="1"/>
  <c r="Q159" i="1"/>
  <c r="E160" i="1"/>
  <c r="F160" i="1"/>
  <c r="G160" i="1"/>
  <c r="K160" i="1" s="1"/>
  <c r="Q160" i="1"/>
  <c r="E161" i="1"/>
  <c r="F161" i="1" s="1"/>
  <c r="Q161" i="1"/>
  <c r="E162" i="1"/>
  <c r="F162" i="1"/>
  <c r="G162" i="1" s="1"/>
  <c r="K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Q167" i="1"/>
  <c r="E168" i="1"/>
  <c r="F168" i="1" s="1"/>
  <c r="Q168" i="1"/>
  <c r="E169" i="1"/>
  <c r="F169" i="1" s="1"/>
  <c r="Q169" i="1"/>
  <c r="E170" i="1"/>
  <c r="F170" i="1" s="1"/>
  <c r="Q170" i="1"/>
  <c r="E171" i="1"/>
  <c r="F171" i="1" s="1"/>
  <c r="G171" i="1" s="1"/>
  <c r="K171" i="1" s="1"/>
  <c r="Q171" i="1"/>
  <c r="E172" i="1"/>
  <c r="F172" i="1"/>
  <c r="Q172" i="1"/>
  <c r="E173" i="1"/>
  <c r="F173" i="1" s="1"/>
  <c r="Q173" i="1"/>
  <c r="E174" i="1"/>
  <c r="F174" i="1" s="1"/>
  <c r="Q174" i="1"/>
  <c r="E175" i="1"/>
  <c r="F175" i="1" s="1"/>
  <c r="Q175" i="1"/>
  <c r="E176" i="1"/>
  <c r="F176" i="1" s="1"/>
  <c r="Q176" i="1"/>
  <c r="E177" i="1"/>
  <c r="F177" i="1" s="1"/>
  <c r="G177" i="1" s="1"/>
  <c r="K177" i="1" s="1"/>
  <c r="Q177" i="1"/>
  <c r="E178" i="1"/>
  <c r="F178" i="1" s="1"/>
  <c r="Q178" i="1"/>
  <c r="E179" i="1"/>
  <c r="F179" i="1"/>
  <c r="G179" i="1" s="1"/>
  <c r="K179" i="1" s="1"/>
  <c r="Q179" i="1"/>
  <c r="E180" i="1"/>
  <c r="F180" i="1" s="1"/>
  <c r="Q180" i="1"/>
  <c r="E181" i="1"/>
  <c r="F181" i="1" s="1"/>
  <c r="Q181" i="1"/>
  <c r="E182" i="1"/>
  <c r="F182" i="1" s="1"/>
  <c r="Q182" i="1"/>
  <c r="E183" i="1"/>
  <c r="F183" i="1"/>
  <c r="Q183" i="1"/>
  <c r="E184" i="1"/>
  <c r="F184" i="1" s="1"/>
  <c r="Q184" i="1"/>
  <c r="E185" i="1"/>
  <c r="F185" i="1" s="1"/>
  <c r="Q185" i="1"/>
  <c r="E186" i="1"/>
  <c r="F186" i="1" s="1"/>
  <c r="Q186" i="1"/>
  <c r="E187" i="1"/>
  <c r="F187" i="1" s="1"/>
  <c r="Q187" i="1"/>
  <c r="E188" i="1"/>
  <c r="F188" i="1" s="1"/>
  <c r="Q188" i="1"/>
  <c r="E189" i="1"/>
  <c r="F189" i="1" s="1"/>
  <c r="Q189" i="1"/>
  <c r="E190" i="1"/>
  <c r="F190" i="1"/>
  <c r="G190" i="1" s="1"/>
  <c r="K190" i="1" s="1"/>
  <c r="Q190" i="1"/>
  <c r="E191" i="1"/>
  <c r="F191" i="1" s="1"/>
  <c r="Q191" i="1"/>
  <c r="E192" i="1"/>
  <c r="F192" i="1" s="1"/>
  <c r="Q192" i="1"/>
  <c r="E193" i="1"/>
  <c r="F193" i="1"/>
  <c r="G193" i="1" s="1"/>
  <c r="K193" i="1" s="1"/>
  <c r="Q193" i="1"/>
  <c r="E194" i="1"/>
  <c r="F194" i="1" s="1"/>
  <c r="Q194" i="1"/>
  <c r="E195" i="1"/>
  <c r="F195" i="1" s="1"/>
  <c r="Q195" i="1"/>
  <c r="E196" i="1"/>
  <c r="F196" i="1" s="1"/>
  <c r="Q196" i="1"/>
  <c r="E197" i="1"/>
  <c r="F197" i="1" s="1"/>
  <c r="Q197" i="1"/>
  <c r="E198" i="1"/>
  <c r="F198" i="1"/>
  <c r="G198" i="1" s="1"/>
  <c r="I198" i="1" s="1"/>
  <c r="Q198" i="1"/>
  <c r="E199" i="1"/>
  <c r="F199" i="1" s="1"/>
  <c r="Q199" i="1"/>
  <c r="E200" i="1"/>
  <c r="F200" i="1" s="1"/>
  <c r="Q200" i="1"/>
  <c r="E201" i="1"/>
  <c r="F201" i="1" s="1"/>
  <c r="Q201" i="1"/>
  <c r="E202" i="1"/>
  <c r="F202" i="1" s="1"/>
  <c r="Q202" i="1"/>
  <c r="E203" i="1"/>
  <c r="F203" i="1" s="1"/>
  <c r="Q203" i="1"/>
  <c r="E204" i="1"/>
  <c r="F204" i="1" s="1"/>
  <c r="Q204" i="1"/>
  <c r="E205" i="1"/>
  <c r="F205" i="1" s="1"/>
  <c r="Q205" i="1"/>
  <c r="E206" i="1"/>
  <c r="F206" i="1" s="1"/>
  <c r="Q206" i="1"/>
  <c r="E207" i="1"/>
  <c r="F207" i="1" s="1"/>
  <c r="Q207" i="1"/>
  <c r="E208" i="1"/>
  <c r="F208" i="1" s="1"/>
  <c r="Q208" i="1"/>
  <c r="E209" i="1"/>
  <c r="F209" i="1" s="1"/>
  <c r="Q209" i="1"/>
  <c r="E210" i="1"/>
  <c r="F210" i="1" s="1"/>
  <c r="Q210" i="1"/>
  <c r="E211" i="1"/>
  <c r="F211" i="1"/>
  <c r="Q211" i="1"/>
  <c r="E212" i="1"/>
  <c r="F212" i="1" s="1"/>
  <c r="Q212" i="1"/>
  <c r="E213" i="1"/>
  <c r="F213" i="1" s="1"/>
  <c r="Q213" i="1"/>
  <c r="E214" i="1"/>
  <c r="F214" i="1" s="1"/>
  <c r="Q214" i="1"/>
  <c r="E215" i="1"/>
  <c r="F215" i="1" s="1"/>
  <c r="Q215" i="1"/>
  <c r="E216" i="1"/>
  <c r="F216" i="1"/>
  <c r="Q216" i="1"/>
  <c r="E217" i="1"/>
  <c r="F217" i="1" s="1"/>
  <c r="Q217" i="1"/>
  <c r="E218" i="1"/>
  <c r="F218" i="1" s="1"/>
  <c r="Q218" i="1"/>
  <c r="E219" i="1"/>
  <c r="F219" i="1" s="1"/>
  <c r="Q219" i="1"/>
  <c r="E220" i="1"/>
  <c r="F220" i="1" s="1"/>
  <c r="Q220" i="1"/>
  <c r="E227" i="1"/>
  <c r="F227" i="1" s="1"/>
  <c r="Q227" i="1"/>
  <c r="E228" i="1"/>
  <c r="F228" i="1"/>
  <c r="G228" i="1" s="1"/>
  <c r="K228" i="1" s="1"/>
  <c r="Q228" i="1"/>
  <c r="E221" i="1"/>
  <c r="F221" i="1" s="1"/>
  <c r="Q221" i="1"/>
  <c r="E222" i="1"/>
  <c r="F222" i="1"/>
  <c r="G222" i="1" s="1"/>
  <c r="K222" i="1" s="1"/>
  <c r="Q222" i="1"/>
  <c r="E223" i="1"/>
  <c r="F223" i="1" s="1"/>
  <c r="Q223" i="1"/>
  <c r="E245" i="1"/>
  <c r="F245" i="1" s="1"/>
  <c r="Q245" i="1"/>
  <c r="E246" i="1"/>
  <c r="F246" i="1" s="1"/>
  <c r="Q246" i="1"/>
  <c r="E247" i="1"/>
  <c r="F247" i="1"/>
  <c r="Q247" i="1"/>
  <c r="E224" i="1"/>
  <c r="F224" i="1"/>
  <c r="Q224" i="1"/>
  <c r="E225" i="1"/>
  <c r="F225" i="1" s="1"/>
  <c r="Q225" i="1"/>
  <c r="E226" i="1"/>
  <c r="F226" i="1" s="1"/>
  <c r="G226" i="1" s="1"/>
  <c r="K226" i="1" s="1"/>
  <c r="Q226" i="1"/>
  <c r="E230" i="1"/>
  <c r="F230" i="1" s="1"/>
  <c r="Q230" i="1"/>
  <c r="G4" i="2"/>
  <c r="G5" i="2"/>
  <c r="G6" i="2"/>
  <c r="G7" i="2"/>
  <c r="A9" i="2"/>
  <c r="C9" i="2" s="1"/>
  <c r="G13" i="2" s="1"/>
  <c r="B10" i="2"/>
  <c r="E15" i="2"/>
  <c r="F15" i="2"/>
  <c r="G15" i="2"/>
  <c r="M15" i="2"/>
  <c r="M12" i="2"/>
  <c r="N15" i="2"/>
  <c r="Q15" i="2"/>
  <c r="C16" i="2"/>
  <c r="C15" i="2"/>
  <c r="D16" i="2"/>
  <c r="D15" i="2"/>
  <c r="E16" i="2"/>
  <c r="F16" i="2"/>
  <c r="G16" i="2"/>
  <c r="H16" i="2"/>
  <c r="H15" i="2"/>
  <c r="H12" i="2"/>
  <c r="I16" i="2"/>
  <c r="I15" i="2"/>
  <c r="I12" i="2"/>
  <c r="J16" i="2"/>
  <c r="J15" i="2"/>
  <c r="K16" i="2"/>
  <c r="K15" i="2"/>
  <c r="L16" i="2"/>
  <c r="L15" i="2"/>
  <c r="M16" i="2"/>
  <c r="N16" i="2"/>
  <c r="O16" i="2"/>
  <c r="O15" i="2"/>
  <c r="P16" i="2"/>
  <c r="P15" i="2"/>
  <c r="P12" i="2"/>
  <c r="Q16" i="2"/>
  <c r="D21" i="2"/>
  <c r="J21" i="2" s="1"/>
  <c r="E21" i="2"/>
  <c r="D22" i="2"/>
  <c r="I22" i="2"/>
  <c r="E22" i="2"/>
  <c r="H22" i="2"/>
  <c r="L22" i="2"/>
  <c r="D23" i="2"/>
  <c r="I23" i="2"/>
  <c r="E23" i="2"/>
  <c r="F23" i="2"/>
  <c r="H23" i="2"/>
  <c r="D24" i="2"/>
  <c r="I24" i="2"/>
  <c r="E24" i="2"/>
  <c r="J24" i="2"/>
  <c r="D25" i="2"/>
  <c r="I25" i="2"/>
  <c r="E25" i="2"/>
  <c r="F25" i="2"/>
  <c r="H25" i="2"/>
  <c r="J25" i="2"/>
  <c r="L25" i="2"/>
  <c r="D26" i="2"/>
  <c r="I26" i="2"/>
  <c r="E26" i="2"/>
  <c r="H26" i="2"/>
  <c r="L26" i="2"/>
  <c r="D27" i="2"/>
  <c r="I27" i="2"/>
  <c r="E27" i="2"/>
  <c r="F27" i="2"/>
  <c r="H27" i="2"/>
  <c r="D28" i="2"/>
  <c r="I28" i="2"/>
  <c r="E28" i="2"/>
  <c r="H28" i="2"/>
  <c r="J28" i="2"/>
  <c r="D29" i="2"/>
  <c r="J29" i="2"/>
  <c r="E29" i="2"/>
  <c r="F29" i="2"/>
  <c r="G29" i="2"/>
  <c r="H29" i="2"/>
  <c r="I29" i="2"/>
  <c r="D30" i="2"/>
  <c r="F30" i="2"/>
  <c r="E30" i="2"/>
  <c r="K30" i="2"/>
  <c r="G30" i="2"/>
  <c r="H30" i="2"/>
  <c r="I30" i="2"/>
  <c r="L30" i="2"/>
  <c r="D31" i="2"/>
  <c r="E31" i="2"/>
  <c r="L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L32" i="2"/>
  <c r="D33" i="2"/>
  <c r="E33" i="2"/>
  <c r="K33" i="2"/>
  <c r="G33" i="2"/>
  <c r="D34" i="2"/>
  <c r="I34" i="2"/>
  <c r="E34" i="2"/>
  <c r="G34" i="2"/>
  <c r="F34" i="2"/>
  <c r="H34" i="2"/>
  <c r="J34" i="2"/>
  <c r="K34" i="2"/>
  <c r="L34" i="2"/>
  <c r="D35" i="2"/>
  <c r="E35" i="2"/>
  <c r="F35" i="2"/>
  <c r="G35" i="2"/>
  <c r="I35" i="2"/>
  <c r="D36" i="2"/>
  <c r="I36" i="2"/>
  <c r="E36" i="2"/>
  <c r="J36" i="2"/>
  <c r="D37" i="2"/>
  <c r="J37" i="2"/>
  <c r="E37" i="2"/>
  <c r="F37" i="2"/>
  <c r="G37" i="2"/>
  <c r="H37" i="2"/>
  <c r="I37" i="2"/>
  <c r="D38" i="2"/>
  <c r="F38" i="2"/>
  <c r="E38" i="2"/>
  <c r="K38" i="2"/>
  <c r="G38" i="2"/>
  <c r="I38" i="2"/>
  <c r="L38" i="2"/>
  <c r="D39" i="2"/>
  <c r="E39" i="2"/>
  <c r="L39" i="2"/>
  <c r="F39" i="2"/>
  <c r="G39" i="2"/>
  <c r="H39" i="2"/>
  <c r="I39" i="2"/>
  <c r="J39" i="2"/>
  <c r="K39" i="2"/>
  <c r="D40" i="2"/>
  <c r="E40" i="2"/>
  <c r="F40" i="2"/>
  <c r="G40" i="2"/>
  <c r="H40" i="2"/>
  <c r="I40" i="2"/>
  <c r="J40" i="2"/>
  <c r="K40" i="2"/>
  <c r="L40" i="2"/>
  <c r="D41" i="2"/>
  <c r="E41" i="2"/>
  <c r="K41" i="2"/>
  <c r="G41" i="2"/>
  <c r="D42" i="2"/>
  <c r="I42" i="2"/>
  <c r="E42" i="2"/>
  <c r="G42" i="2"/>
  <c r="F42" i="2"/>
  <c r="H42" i="2"/>
  <c r="J42" i="2"/>
  <c r="K42" i="2"/>
  <c r="L42" i="2"/>
  <c r="D43" i="2"/>
  <c r="E43" i="2"/>
  <c r="F43" i="2"/>
  <c r="G43" i="2"/>
  <c r="I43" i="2"/>
  <c r="D44" i="2"/>
  <c r="I44" i="2"/>
  <c r="E44" i="2"/>
  <c r="J44" i="2"/>
  <c r="D45" i="2"/>
  <c r="J45" i="2"/>
  <c r="E45" i="2"/>
  <c r="F45" i="2"/>
  <c r="G45" i="2"/>
  <c r="H45" i="2"/>
  <c r="I45" i="2"/>
  <c r="D46" i="2"/>
  <c r="F46" i="2"/>
  <c r="E46" i="2"/>
  <c r="K46" i="2"/>
  <c r="G46" i="2"/>
  <c r="I46" i="2"/>
  <c r="L46" i="2"/>
  <c r="D47" i="2"/>
  <c r="E47" i="2"/>
  <c r="L47" i="2"/>
  <c r="F47" i="2"/>
  <c r="G47" i="2"/>
  <c r="H47" i="2"/>
  <c r="I47" i="2"/>
  <c r="J47" i="2"/>
  <c r="K47" i="2"/>
  <c r="D48" i="2"/>
  <c r="E48" i="2"/>
  <c r="F48" i="2"/>
  <c r="G48" i="2"/>
  <c r="H48" i="2"/>
  <c r="I48" i="2"/>
  <c r="J48" i="2"/>
  <c r="K48" i="2"/>
  <c r="L48" i="2"/>
  <c r="D49" i="2"/>
  <c r="F49" i="2"/>
  <c r="E49" i="2"/>
  <c r="J49" i="2"/>
  <c r="D50" i="2"/>
  <c r="J50" i="2"/>
  <c r="E50" i="2"/>
  <c r="G50" i="2"/>
  <c r="F50" i="2"/>
  <c r="I50" i="2"/>
  <c r="D51" i="2"/>
  <c r="H51" i="2"/>
  <c r="E51" i="2"/>
  <c r="F51" i="2"/>
  <c r="G51" i="2"/>
  <c r="I51" i="2"/>
  <c r="J51" i="2"/>
  <c r="K51" i="2"/>
  <c r="L51" i="2"/>
  <c r="D52" i="2"/>
  <c r="E52" i="2"/>
  <c r="G52" i="2"/>
  <c r="F52" i="2"/>
  <c r="D53" i="2"/>
  <c r="J53" i="2"/>
  <c r="E53" i="2"/>
  <c r="G53" i="2"/>
  <c r="H53" i="2"/>
  <c r="I53" i="2"/>
  <c r="D54" i="2"/>
  <c r="E54" i="2"/>
  <c r="G54" i="2"/>
  <c r="J54" i="2"/>
  <c r="D55" i="2"/>
  <c r="E55" i="2"/>
  <c r="L55" i="2"/>
  <c r="F55" i="2"/>
  <c r="H55" i="2"/>
  <c r="I55" i="2"/>
  <c r="J55" i="2"/>
  <c r="D56" i="2"/>
  <c r="I56" i="2"/>
  <c r="E56" i="2"/>
  <c r="F56" i="2"/>
  <c r="G56" i="2"/>
  <c r="H56" i="2"/>
  <c r="L56" i="2"/>
  <c r="D57" i="2"/>
  <c r="J57" i="2"/>
  <c r="E57" i="2"/>
  <c r="G57" i="2"/>
  <c r="H57" i="2"/>
  <c r="I57" i="2"/>
  <c r="D58" i="2"/>
  <c r="E58" i="2"/>
  <c r="K58" i="2"/>
  <c r="F58" i="2"/>
  <c r="H58" i="2"/>
  <c r="I58" i="2"/>
  <c r="J58" i="2"/>
  <c r="D59" i="2"/>
  <c r="E59" i="2"/>
  <c r="F59" i="2"/>
  <c r="G59" i="2"/>
  <c r="H59" i="2"/>
  <c r="I59" i="2"/>
  <c r="J59" i="2"/>
  <c r="K59" i="2"/>
  <c r="L59" i="2"/>
  <c r="D60" i="2"/>
  <c r="E60" i="2"/>
  <c r="G60" i="2"/>
  <c r="H60" i="2"/>
  <c r="L60" i="2"/>
  <c r="D61" i="2"/>
  <c r="F61" i="2"/>
  <c r="E61" i="2"/>
  <c r="K61" i="2"/>
  <c r="I61" i="2"/>
  <c r="D62" i="2"/>
  <c r="F62" i="2"/>
  <c r="E62" i="2"/>
  <c r="G62" i="2"/>
  <c r="J62" i="2"/>
  <c r="L62" i="2"/>
  <c r="D63" i="2"/>
  <c r="H63" i="2"/>
  <c r="E63" i="2"/>
  <c r="G63" i="2"/>
  <c r="F63" i="2"/>
  <c r="J63" i="2"/>
  <c r="K63" i="2"/>
  <c r="D64" i="2"/>
  <c r="F64" i="2"/>
  <c r="E64" i="2"/>
  <c r="G64" i="2"/>
  <c r="H64" i="2"/>
  <c r="D65" i="2"/>
  <c r="J65" i="2"/>
  <c r="E65" i="2"/>
  <c r="G65" i="2"/>
  <c r="H65" i="2"/>
  <c r="I65" i="2"/>
  <c r="D66" i="2"/>
  <c r="E66" i="2"/>
  <c r="K66" i="2"/>
  <c r="F66" i="2"/>
  <c r="H66" i="2"/>
  <c r="I66" i="2"/>
  <c r="J66" i="2"/>
  <c r="D67" i="2"/>
  <c r="E67" i="2"/>
  <c r="F67" i="2"/>
  <c r="G67" i="2"/>
  <c r="H67" i="2"/>
  <c r="I67" i="2"/>
  <c r="J67" i="2"/>
  <c r="K67" i="2"/>
  <c r="L67" i="2"/>
  <c r="D68" i="2"/>
  <c r="E68" i="2"/>
  <c r="G68" i="2"/>
  <c r="D69" i="2"/>
  <c r="F69" i="2"/>
  <c r="E69" i="2"/>
  <c r="I69" i="2"/>
  <c r="L69" i="2"/>
  <c r="D70" i="2"/>
  <c r="E70" i="2"/>
  <c r="F70" i="2"/>
  <c r="J70" i="2"/>
  <c r="D71" i="2"/>
  <c r="H71" i="2"/>
  <c r="E71" i="2"/>
  <c r="F71" i="2"/>
  <c r="G71" i="2"/>
  <c r="J71" i="2"/>
  <c r="D72" i="2"/>
  <c r="E72" i="2"/>
  <c r="F72" i="2"/>
  <c r="G72" i="2"/>
  <c r="D73" i="2"/>
  <c r="J73" i="2"/>
  <c r="E73" i="2"/>
  <c r="H73" i="2"/>
  <c r="I73" i="2"/>
  <c r="D74" i="2"/>
  <c r="E74" i="2"/>
  <c r="K74" i="2"/>
  <c r="F74" i="2"/>
  <c r="H74" i="2"/>
  <c r="I74" i="2"/>
  <c r="J74" i="2"/>
  <c r="D75" i="2"/>
  <c r="E75" i="2"/>
  <c r="F75" i="2"/>
  <c r="G75" i="2"/>
  <c r="H75" i="2"/>
  <c r="I75" i="2"/>
  <c r="J75" i="2"/>
  <c r="K75" i="2"/>
  <c r="L75" i="2"/>
  <c r="D76" i="2"/>
  <c r="E76" i="2"/>
  <c r="G76" i="2"/>
  <c r="K76" i="2"/>
  <c r="D77" i="2"/>
  <c r="F77" i="2"/>
  <c r="E77" i="2"/>
  <c r="G77" i="2"/>
  <c r="H77" i="2"/>
  <c r="I77" i="2"/>
  <c r="J77" i="2"/>
  <c r="L77" i="2"/>
  <c r="D78" i="2"/>
  <c r="H78" i="2"/>
  <c r="E78" i="2"/>
  <c r="I78" i="2"/>
  <c r="D79" i="2"/>
  <c r="F79" i="2"/>
  <c r="E79" i="2"/>
  <c r="J79" i="2"/>
  <c r="L79" i="2"/>
  <c r="D80" i="2"/>
  <c r="E80" i="2"/>
  <c r="F80" i="2"/>
  <c r="G80" i="2"/>
  <c r="D81" i="2"/>
  <c r="E81" i="2"/>
  <c r="G81" i="2"/>
  <c r="D82" i="2"/>
  <c r="E82" i="2"/>
  <c r="F82" i="2"/>
  <c r="G82" i="2"/>
  <c r="H82" i="2"/>
  <c r="I82" i="2"/>
  <c r="J82" i="2"/>
  <c r="D83" i="2"/>
  <c r="E83" i="2"/>
  <c r="F83" i="2"/>
  <c r="G83" i="2"/>
  <c r="H83" i="2"/>
  <c r="I83" i="2"/>
  <c r="J83" i="2"/>
  <c r="K83" i="2"/>
  <c r="L83" i="2"/>
  <c r="D84" i="2"/>
  <c r="F84" i="2"/>
  <c r="E84" i="2"/>
  <c r="G84" i="2"/>
  <c r="H84" i="2"/>
  <c r="L84" i="2"/>
  <c r="D85" i="2"/>
  <c r="F85" i="2"/>
  <c r="E85" i="2"/>
  <c r="G85" i="2"/>
  <c r="H85" i="2"/>
  <c r="I85" i="2"/>
  <c r="J85" i="2"/>
  <c r="K85" i="2"/>
  <c r="D86" i="2"/>
  <c r="E86" i="2"/>
  <c r="G86" i="2"/>
  <c r="F86" i="2"/>
  <c r="D87" i="2"/>
  <c r="I87" i="2"/>
  <c r="E87" i="2"/>
  <c r="G87" i="2"/>
  <c r="F87" i="2"/>
  <c r="H87" i="2"/>
  <c r="J87" i="2"/>
  <c r="L87" i="2"/>
  <c r="D88" i="2"/>
  <c r="F88" i="2"/>
  <c r="E88" i="2"/>
  <c r="D89" i="2"/>
  <c r="J89" i="2"/>
  <c r="E89" i="2"/>
  <c r="G89" i="2"/>
  <c r="H89" i="2"/>
  <c r="I89" i="2"/>
  <c r="L89" i="2"/>
  <c r="D90" i="2"/>
  <c r="E90" i="2"/>
  <c r="L90" i="2"/>
  <c r="F90" i="2"/>
  <c r="H90" i="2"/>
  <c r="I90" i="2"/>
  <c r="J90" i="2"/>
  <c r="K90" i="2"/>
  <c r="D91" i="2"/>
  <c r="F91" i="2"/>
  <c r="E91" i="2"/>
  <c r="G91" i="2"/>
  <c r="K91" i="2"/>
  <c r="L91" i="2"/>
  <c r="D92" i="2"/>
  <c r="F92" i="2"/>
  <c r="E92" i="2"/>
  <c r="H92" i="2"/>
  <c r="J92" i="2"/>
  <c r="D93" i="2"/>
  <c r="F93" i="2"/>
  <c r="E93" i="2"/>
  <c r="G93" i="2"/>
  <c r="I93" i="2"/>
  <c r="K93" i="2"/>
  <c r="D94" i="2"/>
  <c r="H94" i="2"/>
  <c r="E94" i="2"/>
  <c r="L94" i="2"/>
  <c r="D95" i="2"/>
  <c r="I95" i="2"/>
  <c r="E95" i="2"/>
  <c r="F95" i="2"/>
  <c r="G95" i="2"/>
  <c r="H95" i="2"/>
  <c r="K95" i="2"/>
  <c r="L95" i="2"/>
  <c r="D96" i="2"/>
  <c r="J96" i="2"/>
  <c r="E96" i="2"/>
  <c r="G96" i="2"/>
  <c r="F96" i="2"/>
  <c r="H96" i="2"/>
  <c r="I96" i="2"/>
  <c r="L96" i="2"/>
  <c r="D97" i="2"/>
  <c r="E97" i="2"/>
  <c r="D98" i="2"/>
  <c r="E98" i="2"/>
  <c r="L98" i="2"/>
  <c r="F98" i="2"/>
  <c r="G98" i="2"/>
  <c r="H98" i="2"/>
  <c r="I98" i="2"/>
  <c r="J98" i="2"/>
  <c r="K98" i="2"/>
  <c r="D99" i="2"/>
  <c r="K99" i="2"/>
  <c r="E99" i="2"/>
  <c r="G99" i="2"/>
  <c r="H99" i="2"/>
  <c r="J99" i="2"/>
  <c r="L99" i="2"/>
  <c r="D100" i="2"/>
  <c r="E100" i="2"/>
  <c r="G100" i="2"/>
  <c r="K100" i="2"/>
  <c r="D101" i="2"/>
  <c r="I101" i="2"/>
  <c r="E101" i="2"/>
  <c r="F101" i="2"/>
  <c r="H101" i="2"/>
  <c r="J101" i="2"/>
  <c r="D102" i="2"/>
  <c r="H102" i="2"/>
  <c r="E102" i="2"/>
  <c r="L102" i="2"/>
  <c r="G102" i="2"/>
  <c r="I102" i="2"/>
  <c r="K102" i="2"/>
  <c r="D103" i="2"/>
  <c r="I103" i="2"/>
  <c r="E103" i="2"/>
  <c r="D104" i="2"/>
  <c r="J104" i="2"/>
  <c r="E104" i="2"/>
  <c r="F104" i="2"/>
  <c r="G104" i="2"/>
  <c r="H104" i="2"/>
  <c r="K104" i="2"/>
  <c r="D105" i="2"/>
  <c r="E105" i="2"/>
  <c r="K105" i="2"/>
  <c r="F105" i="2"/>
  <c r="H105" i="2"/>
  <c r="I105" i="2"/>
  <c r="J105" i="2"/>
  <c r="L105" i="2"/>
  <c r="D106" i="2"/>
  <c r="E106" i="2"/>
  <c r="F106" i="2"/>
  <c r="G106" i="2"/>
  <c r="H106" i="2"/>
  <c r="I106" i="2"/>
  <c r="J106" i="2"/>
  <c r="K106" i="2"/>
  <c r="D107" i="2"/>
  <c r="H107" i="2"/>
  <c r="E107" i="2"/>
  <c r="F107" i="2"/>
  <c r="G107" i="2"/>
  <c r="I107" i="2"/>
  <c r="L107" i="2"/>
  <c r="D108" i="2"/>
  <c r="F108" i="2"/>
  <c r="E108" i="2"/>
  <c r="K108" i="2"/>
  <c r="G108" i="2"/>
  <c r="H108" i="2"/>
  <c r="I108" i="2"/>
  <c r="J108" i="2"/>
  <c r="L108" i="2"/>
  <c r="D109" i="2"/>
  <c r="E109" i="2"/>
  <c r="G109" i="2"/>
  <c r="F109" i="2"/>
  <c r="D110" i="2"/>
  <c r="H110" i="2"/>
  <c r="E110" i="2"/>
  <c r="F110" i="2"/>
  <c r="G110" i="2"/>
  <c r="J110" i="2"/>
  <c r="D111" i="2"/>
  <c r="E111" i="2"/>
  <c r="L111" i="2"/>
  <c r="G111" i="2"/>
  <c r="H111" i="2"/>
  <c r="K111" i="2"/>
  <c r="D112" i="2"/>
  <c r="J112" i="2"/>
  <c r="E112" i="2"/>
  <c r="G112" i="2"/>
  <c r="L112" i="2"/>
  <c r="D113" i="2"/>
  <c r="I113" i="2"/>
  <c r="E113" i="2"/>
  <c r="K113" i="2"/>
  <c r="F113" i="2"/>
  <c r="G113" i="2"/>
  <c r="H113" i="2"/>
  <c r="J113" i="2"/>
  <c r="D114" i="2"/>
  <c r="E114" i="2"/>
  <c r="L114" i="2"/>
  <c r="F114" i="2"/>
  <c r="G114" i="2"/>
  <c r="H114" i="2"/>
  <c r="I114" i="2"/>
  <c r="J114" i="2"/>
  <c r="D115" i="2"/>
  <c r="F115" i="2"/>
  <c r="E115" i="2"/>
  <c r="G115" i="2"/>
  <c r="J115" i="2"/>
  <c r="K115" i="2"/>
  <c r="L115" i="2"/>
  <c r="D116" i="2"/>
  <c r="E116" i="2"/>
  <c r="G116" i="2"/>
  <c r="I116" i="2"/>
  <c r="D117" i="2"/>
  <c r="E117" i="2"/>
  <c r="G117" i="2"/>
  <c r="F117" i="2"/>
  <c r="H117" i="2"/>
  <c r="I117" i="2"/>
  <c r="J117" i="2"/>
  <c r="L117" i="2"/>
  <c r="D118" i="2"/>
  <c r="F118" i="2"/>
  <c r="E118" i="2"/>
  <c r="G118" i="2"/>
  <c r="K118" i="2"/>
  <c r="L118" i="2"/>
  <c r="D119" i="2"/>
  <c r="I119" i="2"/>
  <c r="E119" i="2"/>
  <c r="F119" i="2"/>
  <c r="G119" i="2"/>
  <c r="J119" i="2"/>
  <c r="D120" i="2"/>
  <c r="E120" i="2"/>
  <c r="G120" i="2"/>
  <c r="H120" i="2"/>
  <c r="I120" i="2"/>
  <c r="K120" i="2"/>
  <c r="D121" i="2"/>
  <c r="E121" i="2"/>
  <c r="G121" i="2"/>
  <c r="J121" i="2"/>
  <c r="L121" i="2"/>
  <c r="D122" i="2"/>
  <c r="E122" i="2"/>
  <c r="F122" i="2"/>
  <c r="G122" i="2"/>
  <c r="H122" i="2"/>
  <c r="I122" i="2"/>
  <c r="J122" i="2"/>
  <c r="D123" i="2"/>
  <c r="E123" i="2"/>
  <c r="G123" i="2"/>
  <c r="K123" i="2"/>
  <c r="D124" i="2"/>
  <c r="F124" i="2"/>
  <c r="E124" i="2"/>
  <c r="L124" i="2"/>
  <c r="G124" i="2"/>
  <c r="H124" i="2"/>
  <c r="I124" i="2"/>
  <c r="J124" i="2"/>
  <c r="K124" i="2"/>
  <c r="D125" i="2"/>
  <c r="E125" i="2"/>
  <c r="G125" i="2"/>
  <c r="D126" i="2"/>
  <c r="H126" i="2"/>
  <c r="E126" i="2"/>
  <c r="K126" i="2"/>
  <c r="F126" i="2"/>
  <c r="G126" i="2"/>
  <c r="I126" i="2"/>
  <c r="J126" i="2"/>
  <c r="D127" i="2"/>
  <c r="I127" i="2"/>
  <c r="E127" i="2"/>
  <c r="G127" i="2"/>
  <c r="L127" i="2"/>
  <c r="D128" i="2"/>
  <c r="E128" i="2"/>
  <c r="F128" i="2"/>
  <c r="G128" i="2"/>
  <c r="I128" i="2"/>
  <c r="K128" i="2"/>
  <c r="D129" i="2"/>
  <c r="E129" i="2"/>
  <c r="F129" i="2"/>
  <c r="D130" i="2"/>
  <c r="E130" i="2"/>
  <c r="L130" i="2"/>
  <c r="F130" i="2"/>
  <c r="G130" i="2"/>
  <c r="H130" i="2"/>
  <c r="I130" i="2"/>
  <c r="J130" i="2"/>
  <c r="K130" i="2"/>
  <c r="D131" i="2"/>
  <c r="E131" i="2"/>
  <c r="G131" i="2"/>
  <c r="J131" i="2"/>
  <c r="L131" i="2"/>
  <c r="D132" i="2"/>
  <c r="E132" i="2"/>
  <c r="H132" i="2"/>
  <c r="D133" i="2"/>
  <c r="F133" i="2"/>
  <c r="E133" i="2"/>
  <c r="K133" i="2"/>
  <c r="H133" i="2"/>
  <c r="I133" i="2"/>
  <c r="J133" i="2"/>
  <c r="L133" i="2"/>
  <c r="D134" i="2"/>
  <c r="E134" i="2"/>
  <c r="F134" i="2"/>
  <c r="H134" i="2"/>
  <c r="I134" i="2"/>
  <c r="J134" i="2"/>
  <c r="D135" i="2"/>
  <c r="H135" i="2"/>
  <c r="E135" i="2"/>
  <c r="F135" i="2"/>
  <c r="G135" i="2"/>
  <c r="I135" i="2"/>
  <c r="L135" i="2"/>
  <c r="D136" i="2"/>
  <c r="F136" i="2"/>
  <c r="E136" i="2"/>
  <c r="K136" i="2"/>
  <c r="G136" i="2"/>
  <c r="H136" i="2"/>
  <c r="I136" i="2"/>
  <c r="J136" i="2"/>
  <c r="L136" i="2"/>
  <c r="D137" i="2"/>
  <c r="E137" i="2"/>
  <c r="G137" i="2"/>
  <c r="K137" i="2"/>
  <c r="D138" i="2"/>
  <c r="H138" i="2"/>
  <c r="E138" i="2"/>
  <c r="F138" i="2"/>
  <c r="G138" i="2"/>
  <c r="J138" i="2"/>
  <c r="D139" i="2"/>
  <c r="I139" i="2"/>
  <c r="E139" i="2"/>
  <c r="G139" i="2"/>
  <c r="H139" i="2"/>
  <c r="J139" i="2"/>
  <c r="K139" i="2"/>
  <c r="D140" i="2"/>
  <c r="J140" i="2"/>
  <c r="E140" i="2"/>
  <c r="L140" i="2"/>
  <c r="D141" i="2"/>
  <c r="I141" i="2"/>
  <c r="E141" i="2"/>
  <c r="K141" i="2"/>
  <c r="F141" i="2"/>
  <c r="G141" i="2"/>
  <c r="H141" i="2"/>
  <c r="J141" i="2"/>
  <c r="D142" i="2"/>
  <c r="E142" i="2"/>
  <c r="L142" i="2"/>
  <c r="F142" i="2"/>
  <c r="G142" i="2"/>
  <c r="H142" i="2"/>
  <c r="I142" i="2"/>
  <c r="J142" i="2"/>
  <c r="K142" i="2"/>
  <c r="D143" i="2"/>
  <c r="E143" i="2"/>
  <c r="G143" i="2"/>
  <c r="J143" i="2"/>
  <c r="L143" i="2"/>
  <c r="D144" i="2"/>
  <c r="E144" i="2"/>
  <c r="G144" i="2"/>
  <c r="D145" i="2"/>
  <c r="I145" i="2"/>
  <c r="E145" i="2"/>
  <c r="K145" i="2"/>
  <c r="F145" i="2"/>
  <c r="G145" i="2"/>
  <c r="H145" i="2"/>
  <c r="J145" i="2"/>
  <c r="D146" i="2"/>
  <c r="E146" i="2"/>
  <c r="F146" i="2"/>
  <c r="G146" i="2"/>
  <c r="H146" i="2"/>
  <c r="I146" i="2"/>
  <c r="J146" i="2"/>
  <c r="K146" i="2"/>
  <c r="D147" i="2"/>
  <c r="K147" i="2"/>
  <c r="E147" i="2"/>
  <c r="G147" i="2"/>
  <c r="H147" i="2"/>
  <c r="I147" i="2"/>
  <c r="J147" i="2"/>
  <c r="L147" i="2"/>
  <c r="D148" i="2"/>
  <c r="F148" i="2"/>
  <c r="E148" i="2"/>
  <c r="L148" i="2"/>
  <c r="H148" i="2"/>
  <c r="I148" i="2"/>
  <c r="J148" i="2"/>
  <c r="K148" i="2"/>
  <c r="D149" i="2"/>
  <c r="E149" i="2"/>
  <c r="G149" i="2"/>
  <c r="D150" i="2"/>
  <c r="F150" i="2"/>
  <c r="E150" i="2"/>
  <c r="K150" i="2"/>
  <c r="D151" i="2"/>
  <c r="E151" i="2"/>
  <c r="G151" i="2"/>
  <c r="D152" i="2"/>
  <c r="H152" i="2"/>
  <c r="E152" i="2"/>
  <c r="G152" i="2"/>
  <c r="F152" i="2"/>
  <c r="I152" i="2"/>
  <c r="D153" i="2"/>
  <c r="I153" i="2"/>
  <c r="E153" i="2"/>
  <c r="K153" i="2"/>
  <c r="F153" i="2"/>
  <c r="G153" i="2"/>
  <c r="H153" i="2"/>
  <c r="J153" i="2"/>
  <c r="D154" i="2"/>
  <c r="E154" i="2"/>
  <c r="F154" i="2"/>
  <c r="G154" i="2"/>
  <c r="H154" i="2"/>
  <c r="I154" i="2"/>
  <c r="J154" i="2"/>
  <c r="K154" i="2"/>
  <c r="D155" i="2"/>
  <c r="K155" i="2"/>
  <c r="E155" i="2"/>
  <c r="G155" i="2"/>
  <c r="H155" i="2"/>
  <c r="I155" i="2"/>
  <c r="J155" i="2"/>
  <c r="L155" i="2"/>
  <c r="D156" i="2"/>
  <c r="F156" i="2"/>
  <c r="E156" i="2"/>
  <c r="L156" i="2"/>
  <c r="H156" i="2"/>
  <c r="I156" i="2"/>
  <c r="J156" i="2"/>
  <c r="K156" i="2"/>
  <c r="D157" i="2"/>
  <c r="J157" i="2"/>
  <c r="E157" i="2"/>
  <c r="G157" i="2"/>
  <c r="D158" i="2"/>
  <c r="F158" i="2"/>
  <c r="E158" i="2"/>
  <c r="K158" i="2"/>
  <c r="D159" i="2"/>
  <c r="E159" i="2"/>
  <c r="G159" i="2"/>
  <c r="D160" i="2"/>
  <c r="H160" i="2"/>
  <c r="E160" i="2"/>
  <c r="F160" i="2"/>
  <c r="G160" i="2"/>
  <c r="I160" i="2"/>
  <c r="D161" i="2"/>
  <c r="I161" i="2"/>
  <c r="E161" i="2"/>
  <c r="K161" i="2"/>
  <c r="F161" i="2"/>
  <c r="G161" i="2"/>
  <c r="H161" i="2"/>
  <c r="J161" i="2"/>
  <c r="D162" i="2"/>
  <c r="E162" i="2"/>
  <c r="F162" i="2"/>
  <c r="G162" i="2"/>
  <c r="H162" i="2"/>
  <c r="I162" i="2"/>
  <c r="J162" i="2"/>
  <c r="K162" i="2"/>
  <c r="D163" i="2"/>
  <c r="K163" i="2"/>
  <c r="E163" i="2"/>
  <c r="G163" i="2"/>
  <c r="H163" i="2"/>
  <c r="I163" i="2"/>
  <c r="J163" i="2"/>
  <c r="L163" i="2"/>
  <c r="D164" i="2"/>
  <c r="F164" i="2"/>
  <c r="E164" i="2"/>
  <c r="L164" i="2"/>
  <c r="H164" i="2"/>
  <c r="I164" i="2"/>
  <c r="J164" i="2"/>
  <c r="K164" i="2"/>
  <c r="D165" i="2"/>
  <c r="E165" i="2"/>
  <c r="G165" i="2"/>
  <c r="J165" i="2"/>
  <c r="L165" i="2"/>
  <c r="D166" i="2"/>
  <c r="F166" i="2"/>
  <c r="E166" i="2"/>
  <c r="K166" i="2"/>
  <c r="D167" i="2"/>
  <c r="E167" i="2"/>
  <c r="G167" i="2"/>
  <c r="F167" i="2"/>
  <c r="D168" i="2"/>
  <c r="H168" i="2"/>
  <c r="E168" i="2"/>
  <c r="F168" i="2"/>
  <c r="G168" i="2"/>
  <c r="I168" i="2"/>
  <c r="D169" i="2"/>
  <c r="I169" i="2"/>
  <c r="E169" i="2"/>
  <c r="K169" i="2"/>
  <c r="F169" i="2"/>
  <c r="G169" i="2"/>
  <c r="H169" i="2"/>
  <c r="J169" i="2"/>
  <c r="D170" i="2"/>
  <c r="E170" i="2"/>
  <c r="F170" i="2"/>
  <c r="G170" i="2"/>
  <c r="H170" i="2"/>
  <c r="I170" i="2"/>
  <c r="J170" i="2"/>
  <c r="K170" i="2"/>
  <c r="D171" i="2"/>
  <c r="K171" i="2"/>
  <c r="E171" i="2"/>
  <c r="G171" i="2"/>
  <c r="H171" i="2"/>
  <c r="I171" i="2"/>
  <c r="J171" i="2"/>
  <c r="L171" i="2"/>
  <c r="D172" i="2"/>
  <c r="F172" i="2"/>
  <c r="E172" i="2"/>
  <c r="L172" i="2"/>
  <c r="H172" i="2"/>
  <c r="I172" i="2"/>
  <c r="J172" i="2"/>
  <c r="K172" i="2"/>
  <c r="D173" i="2"/>
  <c r="E173" i="2"/>
  <c r="G173" i="2"/>
  <c r="D174" i="2"/>
  <c r="E174" i="2"/>
  <c r="L174" i="2"/>
  <c r="D175" i="2"/>
  <c r="F175" i="2"/>
  <c r="E175" i="2"/>
  <c r="D176" i="2"/>
  <c r="H176" i="2"/>
  <c r="E176" i="2"/>
  <c r="G176" i="2"/>
  <c r="F176" i="2"/>
  <c r="I176" i="2"/>
  <c r="D177" i="2"/>
  <c r="E177" i="2"/>
  <c r="K177" i="2"/>
  <c r="F177" i="2"/>
  <c r="G177" i="2"/>
  <c r="H177" i="2"/>
  <c r="I177" i="2"/>
  <c r="J177" i="2"/>
  <c r="D178" i="2"/>
  <c r="E178" i="2"/>
  <c r="L178" i="2"/>
  <c r="F178" i="2"/>
  <c r="G178" i="2"/>
  <c r="H178" i="2"/>
  <c r="I178" i="2"/>
  <c r="J178" i="2"/>
  <c r="K178" i="2"/>
  <c r="D179" i="2"/>
  <c r="K179" i="2"/>
  <c r="E179" i="2"/>
  <c r="G179" i="2"/>
  <c r="H179" i="2"/>
  <c r="I179" i="2"/>
  <c r="J179" i="2"/>
  <c r="L179" i="2"/>
  <c r="D180" i="2"/>
  <c r="F180" i="2"/>
  <c r="E180" i="2"/>
  <c r="L180" i="2"/>
  <c r="H180" i="2"/>
  <c r="I180" i="2"/>
  <c r="J180" i="2"/>
  <c r="K180" i="2"/>
  <c r="D181" i="2"/>
  <c r="E181" i="2"/>
  <c r="G181" i="2"/>
  <c r="D182" i="2"/>
  <c r="E182" i="2"/>
  <c r="D183" i="2"/>
  <c r="F183" i="2"/>
  <c r="E183" i="2"/>
  <c r="D184" i="2"/>
  <c r="H184" i="2"/>
  <c r="E184" i="2"/>
  <c r="G184" i="2"/>
  <c r="F184" i="2"/>
  <c r="I184" i="2"/>
  <c r="D185" i="2"/>
  <c r="E185" i="2"/>
  <c r="K185" i="2"/>
  <c r="F185" i="2"/>
  <c r="G185" i="2"/>
  <c r="H185" i="2"/>
  <c r="I185" i="2"/>
  <c r="J185" i="2"/>
  <c r="D186" i="2"/>
  <c r="E186" i="2"/>
  <c r="L186" i="2"/>
  <c r="F186" i="2"/>
  <c r="G186" i="2"/>
  <c r="H186" i="2"/>
  <c r="I186" i="2"/>
  <c r="J186" i="2"/>
  <c r="K186" i="2"/>
  <c r="D187" i="2"/>
  <c r="K187" i="2"/>
  <c r="E187" i="2"/>
  <c r="G187" i="2"/>
  <c r="H187" i="2"/>
  <c r="I187" i="2"/>
  <c r="J187" i="2"/>
  <c r="L187" i="2"/>
  <c r="D188" i="2"/>
  <c r="F188" i="2"/>
  <c r="E188" i="2"/>
  <c r="L188" i="2"/>
  <c r="H188" i="2"/>
  <c r="I188" i="2"/>
  <c r="J188" i="2"/>
  <c r="K188" i="2"/>
  <c r="D189" i="2"/>
  <c r="E189" i="2"/>
  <c r="G189" i="2"/>
  <c r="D190" i="2"/>
  <c r="E190" i="2"/>
  <c r="K190" i="2"/>
  <c r="D191" i="2"/>
  <c r="E191" i="2"/>
  <c r="F191" i="2"/>
  <c r="H191" i="2"/>
  <c r="L191" i="2"/>
  <c r="D192" i="2"/>
  <c r="H192" i="2"/>
  <c r="E192" i="2"/>
  <c r="F192" i="2"/>
  <c r="G192" i="2"/>
  <c r="I192" i="2"/>
  <c r="D193" i="2"/>
  <c r="E193" i="2"/>
  <c r="K193" i="2"/>
  <c r="F193" i="2"/>
  <c r="G193" i="2"/>
  <c r="H193" i="2"/>
  <c r="I193" i="2"/>
  <c r="J193" i="2"/>
  <c r="D194" i="2"/>
  <c r="E194" i="2"/>
  <c r="L194" i="2"/>
  <c r="F194" i="2"/>
  <c r="G194" i="2"/>
  <c r="H194" i="2"/>
  <c r="I194" i="2"/>
  <c r="J194" i="2"/>
  <c r="K194" i="2"/>
  <c r="D195" i="2"/>
  <c r="E195" i="2"/>
  <c r="G195" i="2"/>
  <c r="H195" i="2"/>
  <c r="I195" i="2"/>
  <c r="J195" i="2"/>
  <c r="L195" i="2"/>
  <c r="D196" i="2"/>
  <c r="F196" i="2"/>
  <c r="E196" i="2"/>
  <c r="H196" i="2"/>
  <c r="I196" i="2"/>
  <c r="J196" i="2"/>
  <c r="D197" i="2"/>
  <c r="E197" i="2"/>
  <c r="G197" i="2"/>
  <c r="F197" i="2"/>
  <c r="D198" i="2"/>
  <c r="E198" i="2"/>
  <c r="G198" i="2"/>
  <c r="D199" i="2"/>
  <c r="E199" i="2"/>
  <c r="F199" i="2"/>
  <c r="H199" i="2"/>
  <c r="D200" i="2"/>
  <c r="E200" i="2"/>
  <c r="D201" i="2"/>
  <c r="E201" i="2"/>
  <c r="G201" i="2"/>
  <c r="F201" i="2"/>
  <c r="H201" i="2"/>
  <c r="I201" i="2"/>
  <c r="J201" i="2"/>
  <c r="D202" i="2"/>
  <c r="E202" i="2"/>
  <c r="L202" i="2"/>
  <c r="F202" i="2"/>
  <c r="G202" i="2"/>
  <c r="H202" i="2"/>
  <c r="I202" i="2"/>
  <c r="J202" i="2"/>
  <c r="K202" i="2"/>
  <c r="D203" i="2"/>
  <c r="E203" i="2"/>
  <c r="G203" i="2"/>
  <c r="L203" i="2"/>
  <c r="D204" i="2"/>
  <c r="F204" i="2"/>
  <c r="E204" i="2"/>
  <c r="H204" i="2"/>
  <c r="I204" i="2"/>
  <c r="J204" i="2"/>
  <c r="K204" i="2"/>
  <c r="D205" i="2"/>
  <c r="H205" i="2"/>
  <c r="E205" i="2"/>
  <c r="F205" i="2"/>
  <c r="I205" i="2"/>
  <c r="J205" i="2"/>
  <c r="D206" i="2"/>
  <c r="E206" i="2"/>
  <c r="L206" i="2"/>
  <c r="D207" i="2"/>
  <c r="E207" i="2"/>
  <c r="F207" i="2"/>
  <c r="G207" i="2"/>
  <c r="H207" i="2"/>
  <c r="K207" i="2"/>
  <c r="L207" i="2"/>
  <c r="D208" i="2"/>
  <c r="E208" i="2"/>
  <c r="D209" i="2"/>
  <c r="E209" i="2"/>
  <c r="F209" i="2"/>
  <c r="G209" i="2"/>
  <c r="H209" i="2"/>
  <c r="I209" i="2"/>
  <c r="J209" i="2"/>
  <c r="D210" i="2"/>
  <c r="E210" i="2"/>
  <c r="L210" i="2"/>
  <c r="F210" i="2"/>
  <c r="G210" i="2"/>
  <c r="H210" i="2"/>
  <c r="I210" i="2"/>
  <c r="J210" i="2"/>
  <c r="K210" i="2"/>
  <c r="D211" i="2"/>
  <c r="F211" i="2"/>
  <c r="E211" i="2"/>
  <c r="G211" i="2"/>
  <c r="H211" i="2"/>
  <c r="I211" i="2"/>
  <c r="J211" i="2"/>
  <c r="K211" i="2"/>
  <c r="L211" i="2"/>
  <c r="D212" i="2"/>
  <c r="F212" i="2"/>
  <c r="E212" i="2"/>
  <c r="G212" i="2"/>
  <c r="J212" i="2"/>
  <c r="K212" i="2"/>
  <c r="L212" i="2"/>
  <c r="D213" i="2"/>
  <c r="E213" i="2"/>
  <c r="G213" i="2"/>
  <c r="F213" i="2"/>
  <c r="D214" i="2"/>
  <c r="H214" i="2"/>
  <c r="E214" i="2"/>
  <c r="G214" i="2"/>
  <c r="I214" i="2"/>
  <c r="J214" i="2"/>
  <c r="K214" i="2"/>
  <c r="L214" i="2"/>
  <c r="D215" i="2"/>
  <c r="K215" i="2"/>
  <c r="E215" i="2"/>
  <c r="G215" i="2"/>
  <c r="D216" i="2"/>
  <c r="J216" i="2"/>
  <c r="E216" i="2"/>
  <c r="F216" i="2"/>
  <c r="H216" i="2"/>
  <c r="I216" i="2"/>
  <c r="D217" i="2"/>
  <c r="F217" i="2"/>
  <c r="E217" i="2"/>
  <c r="G217" i="2"/>
  <c r="H217" i="2"/>
  <c r="I217" i="2"/>
  <c r="J217" i="2"/>
  <c r="L217" i="2"/>
  <c r="D218" i="2"/>
  <c r="E218" i="2"/>
  <c r="L218" i="2"/>
  <c r="F218" i="2"/>
  <c r="H218" i="2"/>
  <c r="I218" i="2"/>
  <c r="J218" i="2"/>
  <c r="K218" i="2"/>
  <c r="D219" i="2"/>
  <c r="E219" i="2"/>
  <c r="F219" i="2"/>
  <c r="G219" i="2"/>
  <c r="L219" i="2"/>
  <c r="D220" i="2"/>
  <c r="F220" i="2"/>
  <c r="E220" i="2"/>
  <c r="G220" i="2"/>
  <c r="H220" i="2"/>
  <c r="I220" i="2"/>
  <c r="J220" i="2"/>
  <c r="K220" i="2"/>
  <c r="L220" i="2"/>
  <c r="D221" i="2"/>
  <c r="F221" i="2"/>
  <c r="E221" i="2"/>
  <c r="G221" i="2"/>
  <c r="J221" i="2"/>
  <c r="K221" i="2"/>
  <c r="L221" i="2"/>
  <c r="D222" i="2"/>
  <c r="F222" i="2"/>
  <c r="E222" i="2"/>
  <c r="G222" i="2"/>
  <c r="D223" i="2"/>
  <c r="I223" i="2"/>
  <c r="E223" i="2"/>
  <c r="G223" i="2"/>
  <c r="H223" i="2"/>
  <c r="J223" i="2"/>
  <c r="K223" i="2"/>
  <c r="L223" i="2"/>
  <c r="D224" i="2"/>
  <c r="F224" i="2"/>
  <c r="E224" i="2"/>
  <c r="G224" i="2"/>
  <c r="I224" i="2"/>
  <c r="J224" i="2"/>
  <c r="K224" i="2"/>
  <c r="L224" i="2"/>
  <c r="D225" i="2"/>
  <c r="E225" i="2"/>
  <c r="G225" i="2"/>
  <c r="J225" i="2"/>
  <c r="D226" i="2"/>
  <c r="F226" i="2"/>
  <c r="E226" i="2"/>
  <c r="K226" i="2"/>
  <c r="D227" i="2"/>
  <c r="E227" i="2"/>
  <c r="G227" i="2"/>
  <c r="F227" i="2"/>
  <c r="D228" i="2"/>
  <c r="E228" i="2"/>
  <c r="F228" i="2"/>
  <c r="G228" i="2"/>
  <c r="H228" i="2"/>
  <c r="I228" i="2"/>
  <c r="J228" i="2"/>
  <c r="D229" i="2"/>
  <c r="E229" i="2"/>
  <c r="L229" i="2"/>
  <c r="F229" i="2"/>
  <c r="G229" i="2"/>
  <c r="H229" i="2"/>
  <c r="I229" i="2"/>
  <c r="J229" i="2"/>
  <c r="K229" i="2"/>
  <c r="D230" i="2"/>
  <c r="F230" i="2"/>
  <c r="E230" i="2"/>
  <c r="G230" i="2"/>
  <c r="H230" i="2"/>
  <c r="I230" i="2"/>
  <c r="J230" i="2"/>
  <c r="K230" i="2"/>
  <c r="L230" i="2"/>
  <c r="D231" i="2"/>
  <c r="F231" i="2"/>
  <c r="E231" i="2"/>
  <c r="G231" i="2"/>
  <c r="H231" i="2"/>
  <c r="I231" i="2"/>
  <c r="J231" i="2"/>
  <c r="K231" i="2"/>
  <c r="L231" i="2"/>
  <c r="D232" i="2"/>
  <c r="F232" i="2"/>
  <c r="E232" i="2"/>
  <c r="G232" i="2"/>
  <c r="I232" i="2"/>
  <c r="J232" i="2"/>
  <c r="K232" i="2"/>
  <c r="L232" i="2"/>
  <c r="D233" i="2"/>
  <c r="J233" i="2"/>
  <c r="E233" i="2"/>
  <c r="G233" i="2"/>
  <c r="D234" i="2"/>
  <c r="F234" i="2"/>
  <c r="E234" i="2"/>
  <c r="K234" i="2"/>
  <c r="D235" i="2"/>
  <c r="E235" i="2"/>
  <c r="G235" i="2"/>
  <c r="F235" i="2"/>
  <c r="L235" i="2"/>
  <c r="D236" i="2"/>
  <c r="E236" i="2"/>
  <c r="F236" i="2"/>
  <c r="H236" i="2"/>
  <c r="I236" i="2"/>
  <c r="J236" i="2"/>
  <c r="D237" i="2"/>
  <c r="E237" i="2"/>
  <c r="L237" i="2"/>
  <c r="F237" i="2"/>
  <c r="G237" i="2"/>
  <c r="H237" i="2"/>
  <c r="I237" i="2"/>
  <c r="J237" i="2"/>
  <c r="K237" i="2"/>
  <c r="D238" i="2"/>
  <c r="F238" i="2"/>
  <c r="E238" i="2"/>
  <c r="G238" i="2"/>
  <c r="H238" i="2"/>
  <c r="I238" i="2"/>
  <c r="J238" i="2"/>
  <c r="K238" i="2"/>
  <c r="L238" i="2"/>
  <c r="D239" i="2"/>
  <c r="F239" i="2"/>
  <c r="E239" i="2"/>
  <c r="G239" i="2"/>
  <c r="H239" i="2"/>
  <c r="I239" i="2"/>
  <c r="J239" i="2"/>
  <c r="K239" i="2"/>
  <c r="L239" i="2"/>
  <c r="D240" i="2"/>
  <c r="F240" i="2"/>
  <c r="E240" i="2"/>
  <c r="G240" i="2"/>
  <c r="I240" i="2"/>
  <c r="J240" i="2"/>
  <c r="K240" i="2"/>
  <c r="L240" i="2"/>
  <c r="D241" i="2"/>
  <c r="E241" i="2"/>
  <c r="G241" i="2"/>
  <c r="J241" i="2"/>
  <c r="L241" i="2"/>
  <c r="D242" i="2"/>
  <c r="F242" i="2"/>
  <c r="E242" i="2"/>
  <c r="K242" i="2"/>
  <c r="D243" i="2"/>
  <c r="E243" i="2"/>
  <c r="G243" i="2"/>
  <c r="F243" i="2"/>
  <c r="L243" i="2"/>
  <c r="D244" i="2"/>
  <c r="E244" i="2"/>
  <c r="G244" i="2"/>
  <c r="F244" i="2"/>
  <c r="H244" i="2"/>
  <c r="I244" i="2"/>
  <c r="J244" i="2"/>
  <c r="D245" i="2"/>
  <c r="E245" i="2"/>
  <c r="L245" i="2"/>
  <c r="F245" i="2"/>
  <c r="G245" i="2"/>
  <c r="H245" i="2"/>
  <c r="I245" i="2"/>
  <c r="J245" i="2"/>
  <c r="K245" i="2"/>
  <c r="D246" i="2"/>
  <c r="F246" i="2"/>
  <c r="E246" i="2"/>
  <c r="G246" i="2"/>
  <c r="H246" i="2"/>
  <c r="I246" i="2"/>
  <c r="J246" i="2"/>
  <c r="K246" i="2"/>
  <c r="L246" i="2"/>
  <c r="D247" i="2"/>
  <c r="F247" i="2"/>
  <c r="E247" i="2"/>
  <c r="G247" i="2"/>
  <c r="H247" i="2"/>
  <c r="I247" i="2"/>
  <c r="J247" i="2"/>
  <c r="K247" i="2"/>
  <c r="L247" i="2"/>
  <c r="D248" i="2"/>
  <c r="F248" i="2"/>
  <c r="E248" i="2"/>
  <c r="G248" i="2"/>
  <c r="I248" i="2"/>
  <c r="J248" i="2"/>
  <c r="K248" i="2"/>
  <c r="L248" i="2"/>
  <c r="D249" i="2"/>
  <c r="E249" i="2"/>
  <c r="G249" i="2"/>
  <c r="J249" i="2"/>
  <c r="D250" i="2"/>
  <c r="F250" i="2"/>
  <c r="E250" i="2"/>
  <c r="K250" i="2"/>
  <c r="D251" i="2"/>
  <c r="E251" i="2"/>
  <c r="G251" i="2"/>
  <c r="D252" i="2"/>
  <c r="E252" i="2"/>
  <c r="F252" i="2"/>
  <c r="G252" i="2"/>
  <c r="H252" i="2"/>
  <c r="I252" i="2"/>
  <c r="J252" i="2"/>
  <c r="D253" i="2"/>
  <c r="E253" i="2"/>
  <c r="L253" i="2"/>
  <c r="F253" i="2"/>
  <c r="G253" i="2"/>
  <c r="H253" i="2"/>
  <c r="I253" i="2"/>
  <c r="J253" i="2"/>
  <c r="K253" i="2"/>
  <c r="D254" i="2"/>
  <c r="F254" i="2"/>
  <c r="E254" i="2"/>
  <c r="G254" i="2"/>
  <c r="H254" i="2"/>
  <c r="I254" i="2"/>
  <c r="J254" i="2"/>
  <c r="K254" i="2"/>
  <c r="L254" i="2"/>
  <c r="D255" i="2"/>
  <c r="F255" i="2"/>
  <c r="E255" i="2"/>
  <c r="G255" i="2"/>
  <c r="H255" i="2"/>
  <c r="I255" i="2"/>
  <c r="J255" i="2"/>
  <c r="K255" i="2"/>
  <c r="L255" i="2"/>
  <c r="D256" i="2"/>
  <c r="F256" i="2"/>
  <c r="E256" i="2"/>
  <c r="G256" i="2"/>
  <c r="I256" i="2"/>
  <c r="J256" i="2"/>
  <c r="K256" i="2"/>
  <c r="L256" i="2"/>
  <c r="D257" i="2"/>
  <c r="E257" i="2"/>
  <c r="G257" i="2"/>
  <c r="D258" i="2"/>
  <c r="E258" i="2"/>
  <c r="D259" i="2"/>
  <c r="F259" i="2"/>
  <c r="E259" i="2"/>
  <c r="G259" i="2"/>
  <c r="L259" i="2"/>
  <c r="D260" i="2"/>
  <c r="E260" i="2"/>
  <c r="F260" i="2"/>
  <c r="G260" i="2"/>
  <c r="H260" i="2"/>
  <c r="I260" i="2"/>
  <c r="J260" i="2"/>
  <c r="D261" i="2"/>
  <c r="E261" i="2"/>
  <c r="L261" i="2"/>
  <c r="F261" i="2"/>
  <c r="G261" i="2"/>
  <c r="H261" i="2"/>
  <c r="I261" i="2"/>
  <c r="J261" i="2"/>
  <c r="K261" i="2"/>
  <c r="D262" i="2"/>
  <c r="F262" i="2"/>
  <c r="E262" i="2"/>
  <c r="G262" i="2"/>
  <c r="H262" i="2"/>
  <c r="I262" i="2"/>
  <c r="J262" i="2"/>
  <c r="K262" i="2"/>
  <c r="L262" i="2"/>
  <c r="D263" i="2"/>
  <c r="E263" i="2"/>
  <c r="G263" i="2"/>
  <c r="H263" i="2"/>
  <c r="D264" i="2"/>
  <c r="E264" i="2"/>
  <c r="G264" i="2"/>
  <c r="D265" i="2"/>
  <c r="F265" i="2"/>
  <c r="E265" i="2"/>
  <c r="G265" i="2"/>
  <c r="L265" i="2"/>
  <c r="D266" i="2"/>
  <c r="E266" i="2"/>
  <c r="G266" i="2"/>
  <c r="F266" i="2"/>
  <c r="K266" i="2"/>
  <c r="L266" i="2"/>
  <c r="D267" i="2"/>
  <c r="F267" i="2"/>
  <c r="E267" i="2"/>
  <c r="G267" i="2"/>
  <c r="H267" i="2"/>
  <c r="L267" i="2"/>
  <c r="D268" i="2"/>
  <c r="E268" i="2"/>
  <c r="F268" i="2"/>
  <c r="G268" i="2"/>
  <c r="H268" i="2"/>
  <c r="I268" i="2"/>
  <c r="J268" i="2"/>
  <c r="D269" i="2"/>
  <c r="E269" i="2"/>
  <c r="L269" i="2"/>
  <c r="F269" i="2"/>
  <c r="G269" i="2"/>
  <c r="H269" i="2"/>
  <c r="I269" i="2"/>
  <c r="J269" i="2"/>
  <c r="K269" i="2"/>
  <c r="D270" i="2"/>
  <c r="F270" i="2"/>
  <c r="E270" i="2"/>
  <c r="G270" i="2"/>
  <c r="L270" i="2"/>
  <c r="D271" i="2"/>
  <c r="F271" i="2"/>
  <c r="E271" i="2"/>
  <c r="G271" i="2"/>
  <c r="I271" i="2"/>
  <c r="J271" i="2"/>
  <c r="K271" i="2"/>
  <c r="L271" i="2"/>
  <c r="D272" i="2"/>
  <c r="F272" i="2"/>
  <c r="E272" i="2"/>
  <c r="G272" i="2"/>
  <c r="D273" i="2"/>
  <c r="F273" i="2"/>
  <c r="E273" i="2"/>
  <c r="G273" i="2"/>
  <c r="K273" i="2"/>
  <c r="D274" i="2"/>
  <c r="E274" i="2"/>
  <c r="F274" i="2"/>
  <c r="G274" i="2"/>
  <c r="H274" i="2"/>
  <c r="K274" i="2"/>
  <c r="D275" i="2"/>
  <c r="J275" i="2"/>
  <c r="E275" i="2"/>
  <c r="F275" i="2"/>
  <c r="D276" i="2"/>
  <c r="E276" i="2"/>
  <c r="F276" i="2"/>
  <c r="G276" i="2"/>
  <c r="H276" i="2"/>
  <c r="I276" i="2"/>
  <c r="J276" i="2"/>
  <c r="D277" i="2"/>
  <c r="E277" i="2"/>
  <c r="L277" i="2"/>
  <c r="F277" i="2"/>
  <c r="G277" i="2"/>
  <c r="H277" i="2"/>
  <c r="I277" i="2"/>
  <c r="J277" i="2"/>
  <c r="K277" i="2"/>
  <c r="D278" i="2"/>
  <c r="F278" i="2"/>
  <c r="E278" i="2"/>
  <c r="G278" i="2"/>
  <c r="H278" i="2"/>
  <c r="I278" i="2"/>
  <c r="K278" i="2"/>
  <c r="L278" i="2"/>
  <c r="D279" i="2"/>
  <c r="F279" i="2"/>
  <c r="E279" i="2"/>
  <c r="G279" i="2"/>
  <c r="K279" i="2"/>
  <c r="D280" i="2"/>
  <c r="H280" i="2"/>
  <c r="E280" i="2"/>
  <c r="G280" i="2"/>
  <c r="F280" i="2"/>
  <c r="I280" i="2"/>
  <c r="J280" i="2"/>
  <c r="K280" i="2"/>
  <c r="D281" i="2"/>
  <c r="E281" i="2"/>
  <c r="G281" i="2"/>
  <c r="D282" i="2"/>
  <c r="I282" i="2"/>
  <c r="E282" i="2"/>
  <c r="G282" i="2"/>
  <c r="F282" i="2"/>
  <c r="H282" i="2"/>
  <c r="D283" i="2"/>
  <c r="J283" i="2"/>
  <c r="E283" i="2"/>
  <c r="G283" i="2"/>
  <c r="F283" i="2"/>
  <c r="H283" i="2"/>
  <c r="I283" i="2"/>
  <c r="K283" i="2"/>
  <c r="L283" i="2"/>
  <c r="D284" i="2"/>
  <c r="H284" i="2"/>
  <c r="E284" i="2"/>
  <c r="F284" i="2"/>
  <c r="L284" i="2"/>
  <c r="D285" i="2"/>
  <c r="E285" i="2"/>
  <c r="F285" i="2"/>
  <c r="G285" i="2"/>
  <c r="H285" i="2"/>
  <c r="I285" i="2"/>
  <c r="J285" i="2"/>
  <c r="D286" i="2"/>
  <c r="K286" i="2"/>
  <c r="E286" i="2"/>
  <c r="G286" i="2"/>
  <c r="H286" i="2"/>
  <c r="I286" i="2"/>
  <c r="J286" i="2"/>
  <c r="L286" i="2"/>
  <c r="D287" i="2"/>
  <c r="F287" i="2"/>
  <c r="E287" i="2"/>
  <c r="G287" i="2"/>
  <c r="J287" i="2"/>
  <c r="L287" i="2"/>
  <c r="D288" i="2"/>
  <c r="E288" i="2"/>
  <c r="G288" i="2"/>
  <c r="D289" i="2"/>
  <c r="H289" i="2"/>
  <c r="E289" i="2"/>
  <c r="L289" i="2"/>
  <c r="G289" i="2"/>
  <c r="I289" i="2"/>
  <c r="J289" i="2"/>
  <c r="K289" i="2"/>
  <c r="D290" i="2"/>
  <c r="K290" i="2"/>
  <c r="E290" i="2"/>
  <c r="G290" i="2"/>
  <c r="D291" i="2"/>
  <c r="J291" i="2"/>
  <c r="E291" i="2"/>
  <c r="F291" i="2"/>
  <c r="H291" i="2"/>
  <c r="D292" i="2"/>
  <c r="E292" i="2"/>
  <c r="K292" i="2"/>
  <c r="F292" i="2"/>
  <c r="H292" i="2"/>
  <c r="I292" i="2"/>
  <c r="J292" i="2"/>
  <c r="L292" i="2"/>
  <c r="D293" i="2"/>
  <c r="E293" i="2"/>
  <c r="L293" i="2"/>
  <c r="F293" i="2"/>
  <c r="H293" i="2"/>
  <c r="I293" i="2"/>
  <c r="J293" i="2"/>
  <c r="D294" i="2"/>
  <c r="F294" i="2"/>
  <c r="E294" i="2"/>
  <c r="G294" i="2"/>
  <c r="D295" i="2"/>
  <c r="I295" i="2"/>
  <c r="E295" i="2"/>
  <c r="F295" i="2"/>
  <c r="G295" i="2"/>
  <c r="H295" i="2"/>
  <c r="J295" i="2"/>
  <c r="D296" i="2"/>
  <c r="J296" i="2"/>
  <c r="E296" i="2"/>
  <c r="F296" i="2"/>
  <c r="G296" i="2"/>
  <c r="H296" i="2"/>
  <c r="I296" i="2"/>
  <c r="L296" i="2"/>
  <c r="D297" i="2"/>
  <c r="F297" i="2"/>
  <c r="E297" i="2"/>
  <c r="K297" i="2"/>
  <c r="G297" i="2"/>
  <c r="H297" i="2"/>
  <c r="I297" i="2"/>
  <c r="J297" i="2"/>
  <c r="D298" i="2"/>
  <c r="E298" i="2"/>
  <c r="L298" i="2"/>
  <c r="F298" i="2"/>
  <c r="H298" i="2"/>
  <c r="I298" i="2"/>
  <c r="J298" i="2"/>
  <c r="K298" i="2"/>
  <c r="D299" i="2"/>
  <c r="F299" i="2"/>
  <c r="E299" i="2"/>
  <c r="G299" i="2"/>
  <c r="I299" i="2"/>
  <c r="K299" i="2"/>
  <c r="L299" i="2"/>
  <c r="D300" i="2"/>
  <c r="E300" i="2"/>
  <c r="G300" i="2"/>
  <c r="J300" i="2"/>
  <c r="L300" i="2"/>
  <c r="D301" i="2"/>
  <c r="H301" i="2"/>
  <c r="E301" i="2"/>
  <c r="K301" i="2"/>
  <c r="F301" i="2"/>
  <c r="D302" i="2"/>
  <c r="E302" i="2"/>
  <c r="F302" i="2"/>
  <c r="G302" i="2"/>
  <c r="D303" i="2"/>
  <c r="I303" i="2"/>
  <c r="E303" i="2"/>
  <c r="G303" i="2"/>
  <c r="F303" i="2"/>
  <c r="H303" i="2"/>
  <c r="J303" i="2"/>
  <c r="D304" i="2"/>
  <c r="J304" i="2"/>
  <c r="E304" i="2"/>
  <c r="F304" i="2"/>
  <c r="G304" i="2"/>
  <c r="H304" i="2"/>
  <c r="I304" i="2"/>
  <c r="L304" i="2"/>
  <c r="D305" i="2"/>
  <c r="F305" i="2"/>
  <c r="E305" i="2"/>
  <c r="K305" i="2"/>
  <c r="G305" i="2"/>
  <c r="H305" i="2"/>
  <c r="I305" i="2"/>
  <c r="J305" i="2"/>
  <c r="D306" i="2"/>
  <c r="E306" i="2"/>
  <c r="L306" i="2"/>
  <c r="F306" i="2"/>
  <c r="H306" i="2"/>
  <c r="I306" i="2"/>
  <c r="J306" i="2"/>
  <c r="K306" i="2"/>
  <c r="D307" i="2"/>
  <c r="F307" i="2"/>
  <c r="E307" i="2"/>
  <c r="G307" i="2"/>
  <c r="I307" i="2"/>
  <c r="K307" i="2"/>
  <c r="L307" i="2"/>
  <c r="D308" i="2"/>
  <c r="J308" i="2"/>
  <c r="E308" i="2"/>
  <c r="G308" i="2"/>
  <c r="L308" i="2"/>
  <c r="D309" i="2"/>
  <c r="H309" i="2"/>
  <c r="E309" i="2"/>
  <c r="K309" i="2"/>
  <c r="F309" i="2"/>
  <c r="D310" i="2"/>
  <c r="E310" i="2"/>
  <c r="G310" i="2"/>
  <c r="L310" i="2"/>
  <c r="D311" i="2"/>
  <c r="I311" i="2"/>
  <c r="E311" i="2"/>
  <c r="F311" i="2"/>
  <c r="G311" i="2"/>
  <c r="H311" i="2"/>
  <c r="J311" i="2"/>
  <c r="D312" i="2"/>
  <c r="J312" i="2"/>
  <c r="E312" i="2"/>
  <c r="F312" i="2"/>
  <c r="G312" i="2"/>
  <c r="H312" i="2"/>
  <c r="I312" i="2"/>
  <c r="L312" i="2"/>
  <c r="D313" i="2"/>
  <c r="F313" i="2"/>
  <c r="E313" i="2"/>
  <c r="K313" i="2"/>
  <c r="G313" i="2"/>
  <c r="H313" i="2"/>
  <c r="I313" i="2"/>
  <c r="J313" i="2"/>
  <c r="D314" i="2"/>
  <c r="E314" i="2"/>
  <c r="L314" i="2"/>
  <c r="F314" i="2"/>
  <c r="H314" i="2"/>
  <c r="I314" i="2"/>
  <c r="J314" i="2"/>
  <c r="K314" i="2"/>
  <c r="D315" i="2"/>
  <c r="I315" i="2"/>
  <c r="E315" i="2"/>
  <c r="G315" i="2"/>
  <c r="K315" i="2"/>
  <c r="D316" i="2"/>
  <c r="E316" i="2"/>
  <c r="L316" i="2"/>
  <c r="J316" i="2"/>
  <c r="D317" i="2"/>
  <c r="H317" i="2"/>
  <c r="E317" i="2"/>
  <c r="F317" i="2"/>
  <c r="D318" i="2"/>
  <c r="F318" i="2"/>
  <c r="E318" i="2"/>
  <c r="G318" i="2"/>
  <c r="D319" i="2"/>
  <c r="I319" i="2"/>
  <c r="E319" i="2"/>
  <c r="G319" i="2"/>
  <c r="F319" i="2"/>
  <c r="H319" i="2"/>
  <c r="J319" i="2"/>
  <c r="D320" i="2"/>
  <c r="J320" i="2"/>
  <c r="E320" i="2"/>
  <c r="F320" i="2"/>
  <c r="G320" i="2"/>
  <c r="H320" i="2"/>
  <c r="I320" i="2"/>
  <c r="L320" i="2"/>
  <c r="D321" i="2"/>
  <c r="F321" i="2"/>
  <c r="E321" i="2"/>
  <c r="K321" i="2"/>
  <c r="G321" i="2"/>
  <c r="H321" i="2"/>
  <c r="I321" i="2"/>
  <c r="J321" i="2"/>
  <c r="D322" i="2"/>
  <c r="E322" i="2"/>
  <c r="L322" i="2"/>
  <c r="F322" i="2"/>
  <c r="H322" i="2"/>
  <c r="I322" i="2"/>
  <c r="J322" i="2"/>
  <c r="K322" i="2"/>
  <c r="D323" i="2"/>
  <c r="E323" i="2"/>
  <c r="G323" i="2"/>
  <c r="I323" i="2"/>
  <c r="K323" i="2"/>
  <c r="L323" i="2"/>
  <c r="D324" i="2"/>
  <c r="E324" i="2"/>
  <c r="D325" i="2"/>
  <c r="H325" i="2"/>
  <c r="E325" i="2"/>
  <c r="F325" i="2"/>
  <c r="D326" i="2"/>
  <c r="E326" i="2"/>
  <c r="F326" i="2"/>
  <c r="G326" i="2"/>
  <c r="L326" i="2"/>
  <c r="D327" i="2"/>
  <c r="I327" i="2"/>
  <c r="E327" i="2"/>
  <c r="F327" i="2"/>
  <c r="G327" i="2"/>
  <c r="H327" i="2"/>
  <c r="J327" i="2"/>
  <c r="D328" i="2"/>
  <c r="J328" i="2"/>
  <c r="E328" i="2"/>
  <c r="F328" i="2"/>
  <c r="G328" i="2"/>
  <c r="H328" i="2"/>
  <c r="I328" i="2"/>
  <c r="L328" i="2"/>
  <c r="D329" i="2"/>
  <c r="F329" i="2"/>
  <c r="E329" i="2"/>
  <c r="K329" i="2"/>
  <c r="G329" i="2"/>
  <c r="H329" i="2"/>
  <c r="I329" i="2"/>
  <c r="J329" i="2"/>
  <c r="D330" i="2"/>
  <c r="E330" i="2"/>
  <c r="L330" i="2"/>
  <c r="F330" i="2"/>
  <c r="H330" i="2"/>
  <c r="I330" i="2"/>
  <c r="J330" i="2"/>
  <c r="K330" i="2"/>
  <c r="D331" i="2"/>
  <c r="E331" i="2"/>
  <c r="G331" i="2"/>
  <c r="D332" i="2"/>
  <c r="E332" i="2"/>
  <c r="D333" i="2"/>
  <c r="H333" i="2"/>
  <c r="E333" i="2"/>
  <c r="F333" i="2"/>
  <c r="K333" i="2"/>
  <c r="D334" i="2"/>
  <c r="F334" i="2"/>
  <c r="E334" i="2"/>
  <c r="G334" i="2"/>
  <c r="D335" i="2"/>
  <c r="I335" i="2"/>
  <c r="E335" i="2"/>
  <c r="G335" i="2"/>
  <c r="F335" i="2"/>
  <c r="H335" i="2"/>
  <c r="J335" i="2"/>
  <c r="D336" i="2"/>
  <c r="J336" i="2"/>
  <c r="E336" i="2"/>
  <c r="F336" i="2"/>
  <c r="G336" i="2"/>
  <c r="H336" i="2"/>
  <c r="I336" i="2"/>
  <c r="L336" i="2"/>
  <c r="D337" i="2"/>
  <c r="F337" i="2"/>
  <c r="E337" i="2"/>
  <c r="K337" i="2"/>
  <c r="G337" i="2"/>
  <c r="H337" i="2"/>
  <c r="I337" i="2"/>
  <c r="J337" i="2"/>
  <c r="H281" i="2"/>
  <c r="F281" i="2"/>
  <c r="I281" i="2"/>
  <c r="J281" i="2"/>
  <c r="F258" i="2"/>
  <c r="H258" i="2"/>
  <c r="I258" i="2"/>
  <c r="J258" i="2"/>
  <c r="L258" i="2"/>
  <c r="K236" i="2"/>
  <c r="L236" i="2"/>
  <c r="G236" i="2"/>
  <c r="K216" i="2"/>
  <c r="L216" i="2"/>
  <c r="G332" i="2"/>
  <c r="K332" i="2"/>
  <c r="F331" i="2"/>
  <c r="H331" i="2"/>
  <c r="J331" i="2"/>
  <c r="F324" i="2"/>
  <c r="H324" i="2"/>
  <c r="I324" i="2"/>
  <c r="G317" i="2"/>
  <c r="L317" i="2"/>
  <c r="K291" i="2"/>
  <c r="L291" i="2"/>
  <c r="L334" i="2"/>
  <c r="F332" i="2"/>
  <c r="H332" i="2"/>
  <c r="I332" i="2"/>
  <c r="G325" i="2"/>
  <c r="L325" i="2"/>
  <c r="L315" i="2"/>
  <c r="H310" i="2"/>
  <c r="I310" i="2"/>
  <c r="J310" i="2"/>
  <c r="H288" i="2"/>
  <c r="I288" i="2"/>
  <c r="J288" i="2"/>
  <c r="K275" i="2"/>
  <c r="G275" i="2"/>
  <c r="L275" i="2"/>
  <c r="G333" i="2"/>
  <c r="L333" i="2"/>
  <c r="K311" i="2"/>
  <c r="L311" i="2"/>
  <c r="H302" i="2"/>
  <c r="I302" i="2"/>
  <c r="J302" i="2"/>
  <c r="F257" i="2"/>
  <c r="H257" i="2"/>
  <c r="I257" i="2"/>
  <c r="J257" i="2"/>
  <c r="K257" i="2"/>
  <c r="L257" i="2"/>
  <c r="L331" i="2"/>
  <c r="K319" i="2"/>
  <c r="L319" i="2"/>
  <c r="H318" i="2"/>
  <c r="I318" i="2"/>
  <c r="J318" i="2"/>
  <c r="F308" i="2"/>
  <c r="H308" i="2"/>
  <c r="I308" i="2"/>
  <c r="K303" i="2"/>
  <c r="L303" i="2"/>
  <c r="H294" i="2"/>
  <c r="I294" i="2"/>
  <c r="J294" i="2"/>
  <c r="K282" i="2"/>
  <c r="L282" i="2"/>
  <c r="H272" i="2"/>
  <c r="I272" i="2"/>
  <c r="J272" i="2"/>
  <c r="F264" i="2"/>
  <c r="H264" i="2"/>
  <c r="I264" i="2"/>
  <c r="J264" i="2"/>
  <c r="H151" i="2"/>
  <c r="I151" i="2"/>
  <c r="J151" i="2"/>
  <c r="F151" i="2"/>
  <c r="L151" i="2"/>
  <c r="K331" i="2"/>
  <c r="K327" i="2"/>
  <c r="L327" i="2"/>
  <c r="H326" i="2"/>
  <c r="I326" i="2"/>
  <c r="J326" i="2"/>
  <c r="F300" i="2"/>
  <c r="H300" i="2"/>
  <c r="I300" i="2"/>
  <c r="K295" i="2"/>
  <c r="L295" i="2"/>
  <c r="K284" i="2"/>
  <c r="G284" i="2"/>
  <c r="H251" i="2"/>
  <c r="I251" i="2"/>
  <c r="J251" i="2"/>
  <c r="F251" i="2"/>
  <c r="L251" i="2"/>
  <c r="F225" i="2"/>
  <c r="H225" i="2"/>
  <c r="I225" i="2"/>
  <c r="K225" i="2"/>
  <c r="L225" i="2"/>
  <c r="K335" i="2"/>
  <c r="L335" i="2"/>
  <c r="H334" i="2"/>
  <c r="I334" i="2"/>
  <c r="J334" i="2"/>
  <c r="I331" i="2"/>
  <c r="L324" i="2"/>
  <c r="G309" i="2"/>
  <c r="L309" i="2"/>
  <c r="I290" i="2"/>
  <c r="F290" i="2"/>
  <c r="H290" i="2"/>
  <c r="J290" i="2"/>
  <c r="L332" i="2"/>
  <c r="J324" i="2"/>
  <c r="K317" i="2"/>
  <c r="G316" i="2"/>
  <c r="K316" i="2"/>
  <c r="F315" i="2"/>
  <c r="H315" i="2"/>
  <c r="J315" i="2"/>
  <c r="L302" i="2"/>
  <c r="G301" i="2"/>
  <c r="L301" i="2"/>
  <c r="G291" i="2"/>
  <c r="K281" i="2"/>
  <c r="K258" i="2"/>
  <c r="G216" i="2"/>
  <c r="F198" i="2"/>
  <c r="H198" i="2"/>
  <c r="I198" i="2"/>
  <c r="J198" i="2"/>
  <c r="J332" i="2"/>
  <c r="K325" i="2"/>
  <c r="G324" i="2"/>
  <c r="K324" i="2"/>
  <c r="F323" i="2"/>
  <c r="H323" i="2"/>
  <c r="J323" i="2"/>
  <c r="L318" i="2"/>
  <c r="F316" i="2"/>
  <c r="H316" i="2"/>
  <c r="I316" i="2"/>
  <c r="F310" i="2"/>
  <c r="L294" i="2"/>
  <c r="F288" i="2"/>
  <c r="L285" i="2"/>
  <c r="K285" i="2"/>
  <c r="K268" i="2"/>
  <c r="L268" i="2"/>
  <c r="F263" i="2"/>
  <c r="I263" i="2"/>
  <c r="J263" i="2"/>
  <c r="K263" i="2"/>
  <c r="L263" i="2"/>
  <c r="G182" i="2"/>
  <c r="K182" i="2"/>
  <c r="L182" i="2"/>
  <c r="K308" i="2"/>
  <c r="J307" i="2"/>
  <c r="K300" i="2"/>
  <c r="J299" i="2"/>
  <c r="K293" i="2"/>
  <c r="L290" i="2"/>
  <c r="K287" i="2"/>
  <c r="L281" i="2"/>
  <c r="L279" i="2"/>
  <c r="L273" i="2"/>
  <c r="G258" i="2"/>
  <c r="K252" i="2"/>
  <c r="L252" i="2"/>
  <c r="F249" i="2"/>
  <c r="H249" i="2"/>
  <c r="I249" i="2"/>
  <c r="K249" i="2"/>
  <c r="G234" i="2"/>
  <c r="L234" i="2"/>
  <c r="H227" i="2"/>
  <c r="I227" i="2"/>
  <c r="J227" i="2"/>
  <c r="J208" i="2"/>
  <c r="H208" i="2"/>
  <c r="I208" i="2"/>
  <c r="G205" i="2"/>
  <c r="K205" i="2"/>
  <c r="L205" i="2"/>
  <c r="H200" i="2"/>
  <c r="J200" i="2"/>
  <c r="I200" i="2"/>
  <c r="K334" i="2"/>
  <c r="J333" i="2"/>
  <c r="G330" i="2"/>
  <c r="K326" i="2"/>
  <c r="J325" i="2"/>
  <c r="G322" i="2"/>
  <c r="K318" i="2"/>
  <c r="J317" i="2"/>
  <c r="G314" i="2"/>
  <c r="K310" i="2"/>
  <c r="J309" i="2"/>
  <c r="H307" i="2"/>
  <c r="G306" i="2"/>
  <c r="K302" i="2"/>
  <c r="J301" i="2"/>
  <c r="H299" i="2"/>
  <c r="G298" i="2"/>
  <c r="K294" i="2"/>
  <c r="G292" i="2"/>
  <c r="F289" i="2"/>
  <c r="L288" i="2"/>
  <c r="I287" i="2"/>
  <c r="F286" i="2"/>
  <c r="J284" i="2"/>
  <c r="J279" i="2"/>
  <c r="J273" i="2"/>
  <c r="H271" i="2"/>
  <c r="K270" i="2"/>
  <c r="K265" i="2"/>
  <c r="L264" i="2"/>
  <c r="G250" i="2"/>
  <c r="L250" i="2"/>
  <c r="H243" i="2"/>
  <c r="I243" i="2"/>
  <c r="J243" i="2"/>
  <c r="K228" i="2"/>
  <c r="L228" i="2"/>
  <c r="H197" i="2"/>
  <c r="I197" i="2"/>
  <c r="J197" i="2"/>
  <c r="K197" i="2"/>
  <c r="L197" i="2"/>
  <c r="I333" i="2"/>
  <c r="I325" i="2"/>
  <c r="I317" i="2"/>
  <c r="I309" i="2"/>
  <c r="I301" i="2"/>
  <c r="K288" i="2"/>
  <c r="H287" i="2"/>
  <c r="I284" i="2"/>
  <c r="I279" i="2"/>
  <c r="K276" i="2"/>
  <c r="L276" i="2"/>
  <c r="I275" i="2"/>
  <c r="I274" i="2"/>
  <c r="J274" i="2"/>
  <c r="L272" i="2"/>
  <c r="J270" i="2"/>
  <c r="K267" i="2"/>
  <c r="J265" i="2"/>
  <c r="K264" i="2"/>
  <c r="K260" i="2"/>
  <c r="L260" i="2"/>
  <c r="K259" i="2"/>
  <c r="F241" i="2"/>
  <c r="H241" i="2"/>
  <c r="I241" i="2"/>
  <c r="K241" i="2"/>
  <c r="L233" i="2"/>
  <c r="G226" i="2"/>
  <c r="L226" i="2"/>
  <c r="H219" i="2"/>
  <c r="I219" i="2"/>
  <c r="J219" i="2"/>
  <c r="K219" i="2"/>
  <c r="H213" i="2"/>
  <c r="I213" i="2"/>
  <c r="J213" i="2"/>
  <c r="H206" i="2"/>
  <c r="I206" i="2"/>
  <c r="F206" i="2"/>
  <c r="J206" i="2"/>
  <c r="G199" i="2"/>
  <c r="K199" i="2"/>
  <c r="L199" i="2"/>
  <c r="L190" i="2"/>
  <c r="G190" i="2"/>
  <c r="G174" i="2"/>
  <c r="K174" i="2"/>
  <c r="L337" i="2"/>
  <c r="K336" i="2"/>
  <c r="L329" i="2"/>
  <c r="K328" i="2"/>
  <c r="L321" i="2"/>
  <c r="K320" i="2"/>
  <c r="L313" i="2"/>
  <c r="K312" i="2"/>
  <c r="L305" i="2"/>
  <c r="K304" i="2"/>
  <c r="L297" i="2"/>
  <c r="K296" i="2"/>
  <c r="G293" i="2"/>
  <c r="H279" i="2"/>
  <c r="H275" i="2"/>
  <c r="K272" i="2"/>
  <c r="I270" i="2"/>
  <c r="I267" i="2"/>
  <c r="J267" i="2"/>
  <c r="H259" i="2"/>
  <c r="I259" i="2"/>
  <c r="J259" i="2"/>
  <c r="K244" i="2"/>
  <c r="L244" i="2"/>
  <c r="K203" i="2"/>
  <c r="F203" i="2"/>
  <c r="H203" i="2"/>
  <c r="I203" i="2"/>
  <c r="J203" i="2"/>
  <c r="F157" i="2"/>
  <c r="H157" i="2"/>
  <c r="I157" i="2"/>
  <c r="K157" i="2"/>
  <c r="L157" i="2"/>
  <c r="K152" i="2"/>
  <c r="L152" i="2"/>
  <c r="I291" i="2"/>
  <c r="J282" i="2"/>
  <c r="L280" i="2"/>
  <c r="J278" i="2"/>
  <c r="L274" i="2"/>
  <c r="H270" i="2"/>
  <c r="H266" i="2"/>
  <c r="I266" i="2"/>
  <c r="J266" i="2"/>
  <c r="L249" i="2"/>
  <c r="G242" i="2"/>
  <c r="L242" i="2"/>
  <c r="H235" i="2"/>
  <c r="I235" i="2"/>
  <c r="J235" i="2"/>
  <c r="L227" i="2"/>
  <c r="H167" i="2"/>
  <c r="I167" i="2"/>
  <c r="J167" i="2"/>
  <c r="L167" i="2"/>
  <c r="F144" i="2"/>
  <c r="H144" i="2"/>
  <c r="I144" i="2"/>
  <c r="J144" i="2"/>
  <c r="H273" i="2"/>
  <c r="I273" i="2"/>
  <c r="H265" i="2"/>
  <c r="I265" i="2"/>
  <c r="F233" i="2"/>
  <c r="H233" i="2"/>
  <c r="I233" i="2"/>
  <c r="K233" i="2"/>
  <c r="H222" i="2"/>
  <c r="I222" i="2"/>
  <c r="J222" i="2"/>
  <c r="I215" i="2"/>
  <c r="F215" i="2"/>
  <c r="H215" i="2"/>
  <c r="J215" i="2"/>
  <c r="L215" i="2"/>
  <c r="F208" i="2"/>
  <c r="F200" i="2"/>
  <c r="L196" i="2"/>
  <c r="G196" i="2"/>
  <c r="K196" i="2"/>
  <c r="K208" i="2"/>
  <c r="K200" i="2"/>
  <c r="F189" i="2"/>
  <c r="H189" i="2"/>
  <c r="I189" i="2"/>
  <c r="F181" i="2"/>
  <c r="H181" i="2"/>
  <c r="I181" i="2"/>
  <c r="F173" i="2"/>
  <c r="H173" i="2"/>
  <c r="I173" i="2"/>
  <c r="H159" i="2"/>
  <c r="I159" i="2"/>
  <c r="J159" i="2"/>
  <c r="F149" i="2"/>
  <c r="H149" i="2"/>
  <c r="I149" i="2"/>
  <c r="K149" i="2"/>
  <c r="G140" i="2"/>
  <c r="K140" i="2"/>
  <c r="H125" i="2"/>
  <c r="F125" i="2"/>
  <c r="I125" i="2"/>
  <c r="J125" i="2"/>
  <c r="K125" i="2"/>
  <c r="H256" i="2"/>
  <c r="K251" i="2"/>
  <c r="J250" i="2"/>
  <c r="H248" i="2"/>
  <c r="K243" i="2"/>
  <c r="J242" i="2"/>
  <c r="H240" i="2"/>
  <c r="K235" i="2"/>
  <c r="J234" i="2"/>
  <c r="H232" i="2"/>
  <c r="K227" i="2"/>
  <c r="J226" i="2"/>
  <c r="H224" i="2"/>
  <c r="F223" i="2"/>
  <c r="L222" i="2"/>
  <c r="I221" i="2"/>
  <c r="F214" i="2"/>
  <c r="L213" i="2"/>
  <c r="I212" i="2"/>
  <c r="K206" i="2"/>
  <c r="I199" i="2"/>
  <c r="J199" i="2"/>
  <c r="K192" i="2"/>
  <c r="L192" i="2"/>
  <c r="G191" i="2"/>
  <c r="K191" i="2"/>
  <c r="F190" i="2"/>
  <c r="H190" i="2"/>
  <c r="I190" i="2"/>
  <c r="J190" i="2"/>
  <c r="L183" i="2"/>
  <c r="F182" i="2"/>
  <c r="H182" i="2"/>
  <c r="I182" i="2"/>
  <c r="J182" i="2"/>
  <c r="L175" i="2"/>
  <c r="F174" i="2"/>
  <c r="H174" i="2"/>
  <c r="I174" i="2"/>
  <c r="J174" i="2"/>
  <c r="F165" i="2"/>
  <c r="H165" i="2"/>
  <c r="I165" i="2"/>
  <c r="K165" i="2"/>
  <c r="K160" i="2"/>
  <c r="L160" i="2"/>
  <c r="G150" i="2"/>
  <c r="L150" i="2"/>
  <c r="L134" i="2"/>
  <c r="G134" i="2"/>
  <c r="H129" i="2"/>
  <c r="I129" i="2"/>
  <c r="J129" i="2"/>
  <c r="H109" i="2"/>
  <c r="I109" i="2"/>
  <c r="J109" i="2"/>
  <c r="L109" i="2"/>
  <c r="K109" i="2"/>
  <c r="I250" i="2"/>
  <c r="I242" i="2"/>
  <c r="I234" i="2"/>
  <c r="I226" i="2"/>
  <c r="K222" i="2"/>
  <c r="H221" i="2"/>
  <c r="K213" i="2"/>
  <c r="H212" i="2"/>
  <c r="L208" i="2"/>
  <c r="L204" i="2"/>
  <c r="G204" i="2"/>
  <c r="I191" i="2"/>
  <c r="J191" i="2"/>
  <c r="K168" i="2"/>
  <c r="L168" i="2"/>
  <c r="G158" i="2"/>
  <c r="L158" i="2"/>
  <c r="F137" i="2"/>
  <c r="H137" i="2"/>
  <c r="I137" i="2"/>
  <c r="J137" i="2"/>
  <c r="L137" i="2"/>
  <c r="H250" i="2"/>
  <c r="H242" i="2"/>
  <c r="H234" i="2"/>
  <c r="H226" i="2"/>
  <c r="G218" i="2"/>
  <c r="K217" i="2"/>
  <c r="K209" i="2"/>
  <c r="L209" i="2"/>
  <c r="I207" i="2"/>
  <c r="J207" i="2"/>
  <c r="G206" i="2"/>
  <c r="L200" i="2"/>
  <c r="K195" i="2"/>
  <c r="F195" i="2"/>
  <c r="L189" i="2"/>
  <c r="G183" i="2"/>
  <c r="K183" i="2"/>
  <c r="L181" i="2"/>
  <c r="G175" i="2"/>
  <c r="K175" i="2"/>
  <c r="L173" i="2"/>
  <c r="G166" i="2"/>
  <c r="L166" i="2"/>
  <c r="F143" i="2"/>
  <c r="H143" i="2"/>
  <c r="I143" i="2"/>
  <c r="K143" i="2"/>
  <c r="F131" i="2"/>
  <c r="H131" i="2"/>
  <c r="I131" i="2"/>
  <c r="K131" i="2"/>
  <c r="L198" i="2"/>
  <c r="K189" i="2"/>
  <c r="H183" i="2"/>
  <c r="I183" i="2"/>
  <c r="J183" i="2"/>
  <c r="K181" i="2"/>
  <c r="H175" i="2"/>
  <c r="I175" i="2"/>
  <c r="J175" i="2"/>
  <c r="K173" i="2"/>
  <c r="L159" i="2"/>
  <c r="L149" i="2"/>
  <c r="K134" i="2"/>
  <c r="J123" i="2"/>
  <c r="F123" i="2"/>
  <c r="H123" i="2"/>
  <c r="I123" i="2"/>
  <c r="L123" i="2"/>
  <c r="G103" i="2"/>
  <c r="K103" i="2"/>
  <c r="L103" i="2"/>
  <c r="G208" i="2"/>
  <c r="K201" i="2"/>
  <c r="L201" i="2"/>
  <c r="G200" i="2"/>
  <c r="K198" i="2"/>
  <c r="J189" i="2"/>
  <c r="K184" i="2"/>
  <c r="L184" i="2"/>
  <c r="J181" i="2"/>
  <c r="K176" i="2"/>
  <c r="L176" i="2"/>
  <c r="J173" i="2"/>
  <c r="F159" i="2"/>
  <c r="J149" i="2"/>
  <c r="K138" i="2"/>
  <c r="L138" i="2"/>
  <c r="K132" i="2"/>
  <c r="L132" i="2"/>
  <c r="G132" i="2"/>
  <c r="L125" i="2"/>
  <c r="J88" i="2"/>
  <c r="H88" i="2"/>
  <c r="I88" i="2"/>
  <c r="K129" i="2"/>
  <c r="L129" i="2"/>
  <c r="H97" i="2"/>
  <c r="I97" i="2"/>
  <c r="J97" i="2"/>
  <c r="J81" i="2"/>
  <c r="F81" i="2"/>
  <c r="H81" i="2"/>
  <c r="I81" i="2"/>
  <c r="K73" i="2"/>
  <c r="L73" i="2"/>
  <c r="G73" i="2"/>
  <c r="K167" i="2"/>
  <c r="J166" i="2"/>
  <c r="K159" i="2"/>
  <c r="J158" i="2"/>
  <c r="K151" i="2"/>
  <c r="J150" i="2"/>
  <c r="L144" i="2"/>
  <c r="F132" i="2"/>
  <c r="J132" i="2"/>
  <c r="K127" i="2"/>
  <c r="L122" i="2"/>
  <c r="K122" i="2"/>
  <c r="K121" i="2"/>
  <c r="K110" i="2"/>
  <c r="L110" i="2"/>
  <c r="F100" i="2"/>
  <c r="H100" i="2"/>
  <c r="I100" i="2"/>
  <c r="J100" i="2"/>
  <c r="L100" i="2"/>
  <c r="G94" i="2"/>
  <c r="K94" i="2"/>
  <c r="F76" i="2"/>
  <c r="H76" i="2"/>
  <c r="I76" i="2"/>
  <c r="J76" i="2"/>
  <c r="L76" i="2"/>
  <c r="L71" i="2"/>
  <c r="K71" i="2"/>
  <c r="L193" i="2"/>
  <c r="G188" i="2"/>
  <c r="F187" i="2"/>
  <c r="L185" i="2"/>
  <c r="G180" i="2"/>
  <c r="F179" i="2"/>
  <c r="L177" i="2"/>
  <c r="G172" i="2"/>
  <c r="F171" i="2"/>
  <c r="L169" i="2"/>
  <c r="I166" i="2"/>
  <c r="G164" i="2"/>
  <c r="F163" i="2"/>
  <c r="L161" i="2"/>
  <c r="I158" i="2"/>
  <c r="G156" i="2"/>
  <c r="F155" i="2"/>
  <c r="L153" i="2"/>
  <c r="I150" i="2"/>
  <c r="G148" i="2"/>
  <c r="F147" i="2"/>
  <c r="L145" i="2"/>
  <c r="K144" i="2"/>
  <c r="I140" i="2"/>
  <c r="F139" i="2"/>
  <c r="K135" i="2"/>
  <c r="G133" i="2"/>
  <c r="J127" i="2"/>
  <c r="F121" i="2"/>
  <c r="H121" i="2"/>
  <c r="I121" i="2"/>
  <c r="L106" i="2"/>
  <c r="E12" i="2"/>
  <c r="J192" i="2"/>
  <c r="J184" i="2"/>
  <c r="J176" i="2"/>
  <c r="L170" i="2"/>
  <c r="J168" i="2"/>
  <c r="H166" i="2"/>
  <c r="L162" i="2"/>
  <c r="J160" i="2"/>
  <c r="H158" i="2"/>
  <c r="L154" i="2"/>
  <c r="J152" i="2"/>
  <c r="H150" i="2"/>
  <c r="L146" i="2"/>
  <c r="L141" i="2"/>
  <c r="H140" i="2"/>
  <c r="J135" i="2"/>
  <c r="J128" i="2"/>
  <c r="H128" i="2"/>
  <c r="H127" i="2"/>
  <c r="J120" i="2"/>
  <c r="F120" i="2"/>
  <c r="K119" i="2"/>
  <c r="L119" i="2"/>
  <c r="K112" i="2"/>
  <c r="I111" i="2"/>
  <c r="F111" i="2"/>
  <c r="J111" i="2"/>
  <c r="G101" i="2"/>
  <c r="K101" i="2"/>
  <c r="L101" i="2"/>
  <c r="H86" i="2"/>
  <c r="I86" i="2"/>
  <c r="J86" i="2"/>
  <c r="K80" i="2"/>
  <c r="L80" i="2"/>
  <c r="H118" i="2"/>
  <c r="I118" i="2"/>
  <c r="J118" i="2"/>
  <c r="K116" i="2"/>
  <c r="L116" i="2"/>
  <c r="K92" i="2"/>
  <c r="L92" i="2"/>
  <c r="G92" i="2"/>
  <c r="L81" i="2"/>
  <c r="G78" i="2"/>
  <c r="K78" i="2"/>
  <c r="L78" i="2"/>
  <c r="K12" i="2"/>
  <c r="C12" i="2"/>
  <c r="F140" i="2"/>
  <c r="L139" i="2"/>
  <c r="I138" i="2"/>
  <c r="I132" i="2"/>
  <c r="G129" i="2"/>
  <c r="L128" i="2"/>
  <c r="F127" i="2"/>
  <c r="L126" i="2"/>
  <c r="F116" i="2"/>
  <c r="H116" i="2"/>
  <c r="J116" i="2"/>
  <c r="H115" i="2"/>
  <c r="I115" i="2"/>
  <c r="F97" i="2"/>
  <c r="I72" i="2"/>
  <c r="J72" i="2"/>
  <c r="K72" i="2"/>
  <c r="H72" i="2"/>
  <c r="L72" i="2"/>
  <c r="G70" i="2"/>
  <c r="K70" i="2"/>
  <c r="L70" i="2"/>
  <c r="F68" i="2"/>
  <c r="I68" i="2"/>
  <c r="K68" i="2"/>
  <c r="H68" i="2"/>
  <c r="J68" i="2"/>
  <c r="L68" i="2"/>
  <c r="G61" i="2"/>
  <c r="L61" i="2"/>
  <c r="J102" i="2"/>
  <c r="I99" i="2"/>
  <c r="K97" i="2"/>
  <c r="K96" i="2"/>
  <c r="J93" i="2"/>
  <c r="K87" i="2"/>
  <c r="K79" i="2"/>
  <c r="G69" i="2"/>
  <c r="L64" i="2"/>
  <c r="G49" i="2"/>
  <c r="K49" i="2"/>
  <c r="K28" i="2"/>
  <c r="G28" i="2"/>
  <c r="L28" i="2"/>
  <c r="L12" i="2"/>
  <c r="D12" i="2"/>
  <c r="L97" i="2"/>
  <c r="H93" i="2"/>
  <c r="J91" i="2"/>
  <c r="F89" i="2"/>
  <c r="L88" i="2"/>
  <c r="K84" i="2"/>
  <c r="K82" i="2"/>
  <c r="L82" i="2"/>
  <c r="I80" i="2"/>
  <c r="J80" i="2"/>
  <c r="G79" i="2"/>
  <c r="H70" i="2"/>
  <c r="I70" i="2"/>
  <c r="F60" i="2"/>
  <c r="I60" i="2"/>
  <c r="K60" i="2"/>
  <c r="F41" i="2"/>
  <c r="H41" i="2"/>
  <c r="I41" i="2"/>
  <c r="J41" i="2"/>
  <c r="L41" i="2"/>
  <c r="F33" i="2"/>
  <c r="H33" i="2"/>
  <c r="I33" i="2"/>
  <c r="J33" i="2"/>
  <c r="L33" i="2"/>
  <c r="K23" i="2"/>
  <c r="G23" i="2"/>
  <c r="L23" i="2"/>
  <c r="J12" i="2"/>
  <c r="Q12" i="2"/>
  <c r="O12" i="2"/>
  <c r="I112" i="2"/>
  <c r="K107" i="2"/>
  <c r="G105" i="2"/>
  <c r="J103" i="2"/>
  <c r="F102" i="2"/>
  <c r="F99" i="2"/>
  <c r="J94" i="2"/>
  <c r="I91" i="2"/>
  <c r="G90" i="2"/>
  <c r="K89" i="2"/>
  <c r="K88" i="2"/>
  <c r="L86" i="2"/>
  <c r="J84" i="2"/>
  <c r="F54" i="2"/>
  <c r="H54" i="2"/>
  <c r="I54" i="2"/>
  <c r="L54" i="2"/>
  <c r="L113" i="2"/>
  <c r="H112" i="2"/>
  <c r="J107" i="2"/>
  <c r="L104" i="2"/>
  <c r="H103" i="2"/>
  <c r="I94" i="2"/>
  <c r="H91" i="2"/>
  <c r="K86" i="2"/>
  <c r="I84" i="2"/>
  <c r="J78" i="2"/>
  <c r="K65" i="2"/>
  <c r="L65" i="2"/>
  <c r="L63" i="2"/>
  <c r="H62" i="2"/>
  <c r="I62" i="2"/>
  <c r="G201" i="1"/>
  <c r="I201" i="1" s="1"/>
  <c r="H79" i="2"/>
  <c r="I79" i="2"/>
  <c r="I64" i="2"/>
  <c r="J64" i="2"/>
  <c r="K64" i="2"/>
  <c r="K57" i="2"/>
  <c r="L57" i="2"/>
  <c r="K27" i="2"/>
  <c r="G27" i="2"/>
  <c r="L27" i="2"/>
  <c r="K24" i="2"/>
  <c r="G24" i="2"/>
  <c r="L24" i="2"/>
  <c r="G12" i="2"/>
  <c r="L120" i="2"/>
  <c r="H119" i="2"/>
  <c r="K117" i="2"/>
  <c r="K114" i="2"/>
  <c r="F112" i="2"/>
  <c r="I110" i="2"/>
  <c r="I104" i="2"/>
  <c r="F103" i="2"/>
  <c r="G97" i="2"/>
  <c r="J95" i="2"/>
  <c r="F94" i="2"/>
  <c r="L93" i="2"/>
  <c r="I92" i="2"/>
  <c r="G88" i="2"/>
  <c r="L85" i="2"/>
  <c r="K81" i="2"/>
  <c r="H80" i="2"/>
  <c r="F78" i="2"/>
  <c r="K77" i="2"/>
  <c r="K69" i="2"/>
  <c r="J60" i="2"/>
  <c r="I52" i="2"/>
  <c r="H52" i="2"/>
  <c r="J52" i="2"/>
  <c r="K52" i="2"/>
  <c r="L49" i="2"/>
  <c r="K44" i="2"/>
  <c r="G44" i="2"/>
  <c r="L44" i="2"/>
  <c r="K36" i="2"/>
  <c r="G36" i="2"/>
  <c r="L36" i="2"/>
  <c r="H50" i="2"/>
  <c r="J26" i="2"/>
  <c r="J22" i="2"/>
  <c r="F12" i="2"/>
  <c r="G247" i="1"/>
  <c r="K247" i="1" s="1"/>
  <c r="G74" i="2"/>
  <c r="F73" i="2"/>
  <c r="J69" i="2"/>
  <c r="G66" i="2"/>
  <c r="F65" i="2"/>
  <c r="K62" i="2"/>
  <c r="J61" i="2"/>
  <c r="G58" i="2"/>
  <c r="F57" i="2"/>
  <c r="K55" i="2"/>
  <c r="F53" i="2"/>
  <c r="L52" i="2"/>
  <c r="J46" i="2"/>
  <c r="J38" i="2"/>
  <c r="J30" i="2"/>
  <c r="F26" i="2"/>
  <c r="F22" i="2"/>
  <c r="L45" i="2"/>
  <c r="H43" i="2"/>
  <c r="J43" i="2"/>
  <c r="L37" i="2"/>
  <c r="H35" i="2"/>
  <c r="J35" i="2"/>
  <c r="L29" i="2"/>
  <c r="K26" i="2"/>
  <c r="G26" i="2"/>
  <c r="K22" i="2"/>
  <c r="G22" i="2"/>
  <c r="N12" i="2"/>
  <c r="H69" i="2"/>
  <c r="H61" i="2"/>
  <c r="K56" i="2"/>
  <c r="L50" i="2"/>
  <c r="I49" i="2"/>
  <c r="H46" i="2"/>
  <c r="H44" i="2"/>
  <c r="H38" i="2"/>
  <c r="H36" i="2"/>
  <c r="L74" i="2"/>
  <c r="I71" i="2"/>
  <c r="L66" i="2"/>
  <c r="I63" i="2"/>
  <c r="L58" i="2"/>
  <c r="J56" i="2"/>
  <c r="L53" i="2"/>
  <c r="K50" i="2"/>
  <c r="H49" i="2"/>
  <c r="L43" i="2"/>
  <c r="L35" i="2"/>
  <c r="K25" i="2"/>
  <c r="G25" i="2"/>
  <c r="H24" i="2"/>
  <c r="G21" i="2"/>
  <c r="G55" i="2"/>
  <c r="K54" i="2"/>
  <c r="K53" i="2"/>
  <c r="K45" i="2"/>
  <c r="F44" i="2"/>
  <c r="K43" i="2"/>
  <c r="K37" i="2"/>
  <c r="F36" i="2"/>
  <c r="K35" i="2"/>
  <c r="K29" i="2"/>
  <c r="F28" i="2"/>
  <c r="J27" i="2"/>
  <c r="F24" i="2"/>
  <c r="J23" i="2"/>
  <c r="G191" i="1"/>
  <c r="K191" i="1" s="1"/>
  <c r="E21" i="1"/>
  <c r="F21" i="1"/>
  <c r="E22" i="1"/>
  <c r="F22" i="1" s="1"/>
  <c r="E23" i="1"/>
  <c r="F23" i="1"/>
  <c r="H23" i="1" s="1"/>
  <c r="E24" i="1"/>
  <c r="F24" i="1" s="1"/>
  <c r="E25" i="1"/>
  <c r="F25" i="1"/>
  <c r="H25" i="1" s="1"/>
  <c r="E26" i="1"/>
  <c r="F26" i="1" s="1"/>
  <c r="E27" i="1"/>
  <c r="F27" i="1"/>
  <c r="H27" i="1" s="1"/>
  <c r="E28" i="1"/>
  <c r="F28" i="1" s="1"/>
  <c r="H28" i="1" s="1"/>
  <c r="E29" i="1"/>
  <c r="F29" i="1" s="1"/>
  <c r="E30" i="1"/>
  <c r="F30" i="1" s="1"/>
  <c r="H30" i="1" s="1"/>
  <c r="E31" i="1"/>
  <c r="F31" i="1" s="1"/>
  <c r="E32" i="1"/>
  <c r="F32" i="1"/>
  <c r="H32" i="1" s="1"/>
  <c r="E33" i="1"/>
  <c r="F33" i="1" s="1"/>
  <c r="E34" i="1"/>
  <c r="F34" i="1"/>
  <c r="E95" i="1"/>
  <c r="F95" i="1"/>
  <c r="E35" i="1"/>
  <c r="F35" i="1" s="1"/>
  <c r="E36" i="1"/>
  <c r="F36" i="1"/>
  <c r="E37" i="1"/>
  <c r="F37" i="1"/>
  <c r="E38" i="1"/>
  <c r="F38" i="1" s="1"/>
  <c r="E39" i="1"/>
  <c r="F39" i="1" s="1"/>
  <c r="E40" i="1"/>
  <c r="F40" i="1"/>
  <c r="E41" i="1"/>
  <c r="F41" i="1"/>
  <c r="E42" i="1"/>
  <c r="F42" i="1" s="1"/>
  <c r="E43" i="1"/>
  <c r="F43" i="1" s="1"/>
  <c r="E44" i="1"/>
  <c r="F44" i="1"/>
  <c r="E45" i="1"/>
  <c r="F45" i="1"/>
  <c r="G45" i="1" s="1"/>
  <c r="J45" i="1" s="1"/>
  <c r="E46" i="1"/>
  <c r="F46" i="1" s="1"/>
  <c r="E47" i="1"/>
  <c r="F47" i="1" s="1"/>
  <c r="E48" i="1"/>
  <c r="F48" i="1"/>
  <c r="E49" i="1"/>
  <c r="F49" i="1"/>
  <c r="E50" i="1"/>
  <c r="F50" i="1" s="1"/>
  <c r="E51" i="1"/>
  <c r="F51" i="1" s="1"/>
  <c r="E52" i="1"/>
  <c r="F52" i="1"/>
  <c r="E53" i="1"/>
  <c r="F53" i="1"/>
  <c r="G53" i="1" s="1"/>
  <c r="J53" i="1" s="1"/>
  <c r="E54" i="1"/>
  <c r="F54" i="1" s="1"/>
  <c r="G54" i="1" s="1"/>
  <c r="J54" i="1" s="1"/>
  <c r="E55" i="1"/>
  <c r="F55" i="1" s="1"/>
  <c r="E56" i="1"/>
  <c r="F56" i="1"/>
  <c r="E57" i="1"/>
  <c r="F57" i="1"/>
  <c r="E58" i="1"/>
  <c r="F58" i="1" s="1"/>
  <c r="E59" i="1"/>
  <c r="F59" i="1" s="1"/>
  <c r="G59" i="1" s="1"/>
  <c r="J59" i="1" s="1"/>
  <c r="E60" i="1"/>
  <c r="F60" i="1"/>
  <c r="E61" i="1"/>
  <c r="F61" i="1"/>
  <c r="G61" i="1" s="1"/>
  <c r="J61" i="1" s="1"/>
  <c r="E62" i="1"/>
  <c r="F62" i="1" s="1"/>
  <c r="E63" i="1"/>
  <c r="F63" i="1" s="1"/>
  <c r="E64" i="1"/>
  <c r="F64" i="1"/>
  <c r="E65" i="1"/>
  <c r="F65" i="1"/>
  <c r="E66" i="1"/>
  <c r="F66" i="1" s="1"/>
  <c r="G66" i="1" s="1"/>
  <c r="J66" i="1" s="1"/>
  <c r="E67" i="1"/>
  <c r="F67" i="1" s="1"/>
  <c r="E68" i="1"/>
  <c r="F68" i="1"/>
  <c r="G68" i="1" s="1"/>
  <c r="J68" i="1" s="1"/>
  <c r="E69" i="1"/>
  <c r="F69" i="1"/>
  <c r="E70" i="1"/>
  <c r="F70" i="1" s="1"/>
  <c r="E71" i="1"/>
  <c r="F71" i="1" s="1"/>
  <c r="E72" i="1"/>
  <c r="F72" i="1"/>
  <c r="G72" i="1" s="1"/>
  <c r="E73" i="1"/>
  <c r="F73" i="1"/>
  <c r="G73" i="1" s="1"/>
  <c r="J73" i="1" s="1"/>
  <c r="E74" i="1"/>
  <c r="F74" i="1" s="1"/>
  <c r="E75" i="1"/>
  <c r="F75" i="1" s="1"/>
  <c r="E76" i="1"/>
  <c r="F76" i="1"/>
  <c r="E77" i="1"/>
  <c r="F77" i="1"/>
  <c r="G77" i="1" s="1"/>
  <c r="E78" i="1"/>
  <c r="F78" i="1" s="1"/>
  <c r="E79" i="1"/>
  <c r="F79" i="1" s="1"/>
  <c r="G79" i="1" s="1"/>
  <c r="I79" i="1" s="1"/>
  <c r="E80" i="1"/>
  <c r="F80" i="1"/>
  <c r="G80" i="1" s="1"/>
  <c r="I80" i="1" s="1"/>
  <c r="E81" i="1"/>
  <c r="F81" i="1"/>
  <c r="E82" i="1"/>
  <c r="F82" i="1" s="1"/>
  <c r="E83" i="1"/>
  <c r="F83" i="1" s="1"/>
  <c r="E84" i="1"/>
  <c r="F84" i="1"/>
  <c r="G84" i="1" s="1"/>
  <c r="I84" i="1" s="1"/>
  <c r="E85" i="1"/>
  <c r="F85" i="1"/>
  <c r="G85" i="1" s="1"/>
  <c r="I85" i="1" s="1"/>
  <c r="E86" i="1"/>
  <c r="F86" i="1" s="1"/>
  <c r="G86" i="1" s="1"/>
  <c r="I86" i="1" s="1"/>
  <c r="E87" i="1"/>
  <c r="F87" i="1" s="1"/>
  <c r="E88" i="1"/>
  <c r="F88" i="1"/>
  <c r="G88" i="1" s="1"/>
  <c r="I88" i="1" s="1"/>
  <c r="E89" i="1"/>
  <c r="F89" i="1"/>
  <c r="G89" i="1" s="1"/>
  <c r="J89" i="1" s="1"/>
  <c r="E90" i="1"/>
  <c r="F90" i="1" s="1"/>
  <c r="E91" i="1"/>
  <c r="F91" i="1" s="1"/>
  <c r="E92" i="1"/>
  <c r="F92" i="1"/>
  <c r="J72" i="1"/>
  <c r="G40" i="1"/>
  <c r="J40" i="1" s="1"/>
  <c r="G48" i="1"/>
  <c r="J48" i="1"/>
  <c r="G64" i="1"/>
  <c r="H64" i="1"/>
  <c r="G92" i="1"/>
  <c r="J92" i="1"/>
  <c r="G76" i="1"/>
  <c r="J76" i="1" s="1"/>
  <c r="G60" i="1"/>
  <c r="J60" i="1"/>
  <c r="G52" i="1"/>
  <c r="J52" i="1" s="1"/>
  <c r="G44" i="1"/>
  <c r="G36" i="1"/>
  <c r="J36" i="1"/>
  <c r="H21" i="1"/>
  <c r="G56" i="1"/>
  <c r="J56" i="1" s="1"/>
  <c r="G49" i="1"/>
  <c r="J49" i="1" s="1"/>
  <c r="G34" i="1"/>
  <c r="J34" i="1" s="1"/>
  <c r="M13" i="2"/>
  <c r="H13" i="2"/>
  <c r="G18" i="2"/>
  <c r="G252" i="1" l="1"/>
  <c r="K252" i="1" s="1"/>
  <c r="P252" i="1"/>
  <c r="G255" i="1"/>
  <c r="K255" i="1" s="1"/>
  <c r="P255" i="1"/>
  <c r="R255" i="1" s="1"/>
  <c r="T255" i="1" s="1"/>
  <c r="G251" i="1"/>
  <c r="K251" i="1" s="1"/>
  <c r="P251" i="1"/>
  <c r="R251" i="1" s="1"/>
  <c r="T251" i="1" s="1"/>
  <c r="G254" i="1"/>
  <c r="K254" i="1" s="1"/>
  <c r="P254" i="1"/>
  <c r="R254" i="1" s="1"/>
  <c r="T254" i="1" s="1"/>
  <c r="G250" i="1"/>
  <c r="K250" i="1" s="1"/>
  <c r="P250" i="1"/>
  <c r="G253" i="1"/>
  <c r="K253" i="1" s="1"/>
  <c r="P253" i="1"/>
  <c r="R253" i="1" s="1"/>
  <c r="T253" i="1" s="1"/>
  <c r="G249" i="1"/>
  <c r="K249" i="1" s="1"/>
  <c r="P249" i="1"/>
  <c r="R249" i="1" s="1"/>
  <c r="T249" i="1" s="1"/>
  <c r="L13" i="2"/>
  <c r="K21" i="2"/>
  <c r="I21" i="2"/>
  <c r="F21" i="2"/>
  <c r="H21" i="2"/>
  <c r="L21" i="2"/>
  <c r="G248" i="1"/>
  <c r="K248" i="1" s="1"/>
  <c r="P248" i="1"/>
  <c r="R248" i="1" s="1"/>
  <c r="T248" i="1" s="1"/>
  <c r="P119" i="1"/>
  <c r="P33" i="1"/>
  <c r="W3" i="1"/>
  <c r="P78" i="1"/>
  <c r="P41" i="1"/>
  <c r="W13" i="1"/>
  <c r="P140" i="1"/>
  <c r="P135" i="1"/>
  <c r="R135" i="1" s="1"/>
  <c r="T135" i="1" s="1"/>
  <c r="P44" i="1"/>
  <c r="R44" i="1" s="1"/>
  <c r="T44" i="1" s="1"/>
  <c r="P32" i="1"/>
  <c r="R32" i="1" s="1"/>
  <c r="T32" i="1" s="1"/>
  <c r="P95" i="1"/>
  <c r="R95" i="1" s="1"/>
  <c r="T95" i="1" s="1"/>
  <c r="P156" i="1"/>
  <c r="R156" i="1" s="1"/>
  <c r="T156" i="1" s="1"/>
  <c r="P112" i="1"/>
  <c r="R112" i="1" s="1"/>
  <c r="T112" i="1" s="1"/>
  <c r="P130" i="1"/>
  <c r="P92" i="1"/>
  <c r="R92" i="1" s="1"/>
  <c r="T92" i="1" s="1"/>
  <c r="P60" i="1"/>
  <c r="R60" i="1" s="1"/>
  <c r="T60" i="1" s="1"/>
  <c r="P38" i="1"/>
  <c r="P210" i="1"/>
  <c r="P88" i="1"/>
  <c r="P68" i="1"/>
  <c r="P91" i="1"/>
  <c r="P75" i="1"/>
  <c r="P64" i="1"/>
  <c r="R64" i="1" s="1"/>
  <c r="T64" i="1" s="1"/>
  <c r="P37" i="1"/>
  <c r="P103" i="1"/>
  <c r="W25" i="1"/>
  <c r="G90" i="1"/>
  <c r="J90" i="1" s="1"/>
  <c r="P90" i="1"/>
  <c r="R90" i="1" s="1"/>
  <c r="T90" i="1" s="1"/>
  <c r="P74" i="1"/>
  <c r="R74" i="1" s="1"/>
  <c r="T74" i="1" s="1"/>
  <c r="G74" i="1"/>
  <c r="J74" i="1" s="1"/>
  <c r="P58" i="1"/>
  <c r="R58" i="1" s="1"/>
  <c r="T58" i="1" s="1"/>
  <c r="G58" i="1"/>
  <c r="J58" i="1" s="1"/>
  <c r="G42" i="1"/>
  <c r="J42" i="1" s="1"/>
  <c r="P42" i="1"/>
  <c r="R42" i="1" s="1"/>
  <c r="T42" i="1" s="1"/>
  <c r="G225" i="1"/>
  <c r="K225" i="1" s="1"/>
  <c r="P225" i="1"/>
  <c r="G246" i="1"/>
  <c r="K246" i="1" s="1"/>
  <c r="P246" i="1"/>
  <c r="G220" i="1"/>
  <c r="K220" i="1" s="1"/>
  <c r="P220" i="1"/>
  <c r="P209" i="1"/>
  <c r="U209" i="1"/>
  <c r="K209" i="1" s="1"/>
  <c r="P168" i="1"/>
  <c r="G168" i="1"/>
  <c r="K168" i="1" s="1"/>
  <c r="P164" i="1"/>
  <c r="G164" i="1"/>
  <c r="K164" i="1" s="1"/>
  <c r="P158" i="1"/>
  <c r="R158" i="1" s="1"/>
  <c r="T158" i="1" s="1"/>
  <c r="G158" i="1"/>
  <c r="I158" i="1" s="1"/>
  <c r="G221" i="1"/>
  <c r="K221" i="1" s="1"/>
  <c r="P221" i="1"/>
  <c r="R221" i="1" s="1"/>
  <c r="T221" i="1" s="1"/>
  <c r="P46" i="1"/>
  <c r="G46" i="1"/>
  <c r="R46" i="1" s="1"/>
  <c r="T46" i="1" s="1"/>
  <c r="P245" i="1"/>
  <c r="R245" i="1" s="1"/>
  <c r="T245" i="1" s="1"/>
  <c r="G245" i="1"/>
  <c r="K245" i="1" s="1"/>
  <c r="G157" i="1"/>
  <c r="I157" i="1" s="1"/>
  <c r="P157" i="1"/>
  <c r="P153" i="1"/>
  <c r="G153" i="1"/>
  <c r="J153" i="1" s="1"/>
  <c r="G149" i="1"/>
  <c r="J149" i="1" s="1"/>
  <c r="P149" i="1"/>
  <c r="R149" i="1" s="1"/>
  <c r="T149" i="1" s="1"/>
  <c r="G63" i="1"/>
  <c r="J63" i="1" s="1"/>
  <c r="P63" i="1"/>
  <c r="P146" i="1"/>
  <c r="R146" i="1" s="1"/>
  <c r="T146" i="1" s="1"/>
  <c r="G146" i="1"/>
  <c r="I146" i="1" s="1"/>
  <c r="P62" i="1"/>
  <c r="G62" i="1"/>
  <c r="J62" i="1" s="1"/>
  <c r="G83" i="1"/>
  <c r="I83" i="1" s="1"/>
  <c r="P83" i="1"/>
  <c r="P67" i="1"/>
  <c r="R67" i="1" s="1"/>
  <c r="T67" i="1" s="1"/>
  <c r="G67" i="1"/>
  <c r="J67" i="1" s="1"/>
  <c r="P51" i="1"/>
  <c r="R51" i="1" s="1"/>
  <c r="T51" i="1" s="1"/>
  <c r="G51" i="1"/>
  <c r="J51" i="1" s="1"/>
  <c r="G196" i="1"/>
  <c r="P196" i="1"/>
  <c r="R196" i="1" s="1"/>
  <c r="T196" i="1" s="1"/>
  <c r="G145" i="1"/>
  <c r="J145" i="1" s="1"/>
  <c r="P145" i="1"/>
  <c r="R145" i="1" s="1"/>
  <c r="T145" i="1" s="1"/>
  <c r="P122" i="1"/>
  <c r="G122" i="1"/>
  <c r="J122" i="1" s="1"/>
  <c r="G192" i="1"/>
  <c r="K192" i="1" s="1"/>
  <c r="P192" i="1"/>
  <c r="R192" i="1" s="1"/>
  <c r="T192" i="1" s="1"/>
  <c r="G170" i="1"/>
  <c r="K170" i="1" s="1"/>
  <c r="P170" i="1"/>
  <c r="P152" i="1"/>
  <c r="R152" i="1" s="1"/>
  <c r="T152" i="1" s="1"/>
  <c r="G152" i="1"/>
  <c r="J152" i="1" s="1"/>
  <c r="P148" i="1"/>
  <c r="G148" i="1"/>
  <c r="J148" i="1" s="1"/>
  <c r="G126" i="1"/>
  <c r="J126" i="1" s="1"/>
  <c r="P126" i="1"/>
  <c r="R126" i="1" s="1"/>
  <c r="T126" i="1" s="1"/>
  <c r="G212" i="1"/>
  <c r="K212" i="1" s="1"/>
  <c r="P212" i="1"/>
  <c r="G82" i="1"/>
  <c r="J82" i="1" s="1"/>
  <c r="P82" i="1"/>
  <c r="R82" i="1" s="1"/>
  <c r="T82" i="1" s="1"/>
  <c r="P50" i="1"/>
  <c r="G50" i="1"/>
  <c r="J50" i="1" s="1"/>
  <c r="H31" i="1"/>
  <c r="P31" i="1"/>
  <c r="R31" i="1" s="1"/>
  <c r="T31" i="1" s="1"/>
  <c r="G87" i="1"/>
  <c r="I87" i="1" s="1"/>
  <c r="P87" i="1"/>
  <c r="P71" i="1"/>
  <c r="R71" i="1" s="1"/>
  <c r="T71" i="1" s="1"/>
  <c r="G71" i="1"/>
  <c r="J71" i="1" s="1"/>
  <c r="P55" i="1"/>
  <c r="G55" i="1"/>
  <c r="J55" i="1" s="1"/>
  <c r="P39" i="1"/>
  <c r="G39" i="1"/>
  <c r="J39" i="1" s="1"/>
  <c r="H24" i="1"/>
  <c r="P24" i="1"/>
  <c r="R24" i="1" s="1"/>
  <c r="T24" i="1" s="1"/>
  <c r="G214" i="1"/>
  <c r="K214" i="1" s="1"/>
  <c r="P214" i="1"/>
  <c r="P195" i="1"/>
  <c r="G195" i="1"/>
  <c r="K195" i="1" s="1"/>
  <c r="G173" i="1"/>
  <c r="K173" i="1" s="1"/>
  <c r="P173" i="1"/>
  <c r="R173" i="1" s="1"/>
  <c r="T173" i="1" s="1"/>
  <c r="P134" i="1"/>
  <c r="R134" i="1" s="1"/>
  <c r="T134" i="1" s="1"/>
  <c r="G134" i="1"/>
  <c r="J134" i="1" s="1"/>
  <c r="G197" i="1"/>
  <c r="I197" i="1" s="1"/>
  <c r="P197" i="1"/>
  <c r="G136" i="1"/>
  <c r="I136" i="1" s="1"/>
  <c r="P136" i="1"/>
  <c r="G70" i="1"/>
  <c r="P70" i="1"/>
  <c r="R70" i="1" s="1"/>
  <c r="T70" i="1" s="1"/>
  <c r="P29" i="1"/>
  <c r="R29" i="1" s="1"/>
  <c r="T29" i="1" s="1"/>
  <c r="H29" i="1"/>
  <c r="G217" i="1"/>
  <c r="K217" i="1" s="1"/>
  <c r="P217" i="1"/>
  <c r="R217" i="1" s="1"/>
  <c r="T217" i="1" s="1"/>
  <c r="G202" i="1"/>
  <c r="K202" i="1" s="1"/>
  <c r="P202" i="1"/>
  <c r="R202" i="1" s="1"/>
  <c r="T202" i="1" s="1"/>
  <c r="G169" i="1"/>
  <c r="K169" i="1" s="1"/>
  <c r="P169" i="1"/>
  <c r="G165" i="1"/>
  <c r="K165" i="1" s="1"/>
  <c r="P165" i="1"/>
  <c r="P47" i="1"/>
  <c r="G47" i="1"/>
  <c r="J47" i="1" s="1"/>
  <c r="G43" i="1"/>
  <c r="P43" i="1"/>
  <c r="P213" i="1"/>
  <c r="R213" i="1" s="1"/>
  <c r="T213" i="1" s="1"/>
  <c r="G213" i="1"/>
  <c r="K213" i="1" s="1"/>
  <c r="G194" i="1"/>
  <c r="P194" i="1"/>
  <c r="G176" i="1"/>
  <c r="K176" i="1" s="1"/>
  <c r="P176" i="1"/>
  <c r="R176" i="1" s="1"/>
  <c r="T176" i="1" s="1"/>
  <c r="G161" i="1"/>
  <c r="K161" i="1" s="1"/>
  <c r="P161" i="1"/>
  <c r="R161" i="1" s="1"/>
  <c r="T161" i="1" s="1"/>
  <c r="G115" i="1"/>
  <c r="J115" i="1" s="1"/>
  <c r="P115" i="1"/>
  <c r="G97" i="1"/>
  <c r="J97" i="1" s="1"/>
  <c r="P97" i="1"/>
  <c r="P247" i="1"/>
  <c r="R247" i="1" s="1"/>
  <c r="T247" i="1" s="1"/>
  <c r="P201" i="1"/>
  <c r="R201" i="1" s="1"/>
  <c r="T201" i="1" s="1"/>
  <c r="P160" i="1"/>
  <c r="R160" i="1" s="1"/>
  <c r="T160" i="1" s="1"/>
  <c r="W23" i="1"/>
  <c r="P45" i="1"/>
  <c r="R45" i="1" s="1"/>
  <c r="T45" i="1" s="1"/>
  <c r="P40" i="1"/>
  <c r="R40" i="1" s="1"/>
  <c r="T40" i="1" s="1"/>
  <c r="W12" i="1"/>
  <c r="P21" i="1"/>
  <c r="R21" i="1" s="1"/>
  <c r="T21" i="1" s="1"/>
  <c r="W14" i="1"/>
  <c r="G130" i="1"/>
  <c r="J130" i="1" s="1"/>
  <c r="P228" i="1"/>
  <c r="E144" i="1"/>
  <c r="F144" i="1" s="1"/>
  <c r="G135" i="1"/>
  <c r="J135" i="1" s="1"/>
  <c r="E124" i="1"/>
  <c r="F124" i="1" s="1"/>
  <c r="P124" i="1" s="1"/>
  <c r="E121" i="1"/>
  <c r="F121" i="1" s="1"/>
  <c r="E116" i="1"/>
  <c r="F116" i="1" s="1"/>
  <c r="E108" i="1"/>
  <c r="F108" i="1" s="1"/>
  <c r="P108" i="1" s="1"/>
  <c r="R108" i="1" s="1"/>
  <c r="T108" i="1" s="1"/>
  <c r="E105" i="1"/>
  <c r="F105" i="1" s="1"/>
  <c r="E99" i="1"/>
  <c r="F99" i="1" s="1"/>
  <c r="E96" i="1"/>
  <c r="F96" i="1" s="1"/>
  <c r="W28" i="1"/>
  <c r="W33" i="1"/>
  <c r="E244" i="1"/>
  <c r="F244" i="1" s="1"/>
  <c r="P244" i="1" s="1"/>
  <c r="R244" i="1" s="1"/>
  <c r="T244" i="1" s="1"/>
  <c r="R88" i="1"/>
  <c r="T88" i="1" s="1"/>
  <c r="W27" i="1"/>
  <c r="W7" i="1"/>
  <c r="P69" i="1"/>
  <c r="W5" i="1"/>
  <c r="P22" i="1"/>
  <c r="R22" i="1" s="1"/>
  <c r="T22" i="1" s="1"/>
  <c r="P159" i="1"/>
  <c r="R159" i="1" s="1"/>
  <c r="T159" i="1" s="1"/>
  <c r="P193" i="1"/>
  <c r="R193" i="1" s="1"/>
  <c r="T193" i="1" s="1"/>
  <c r="P179" i="1"/>
  <c r="R179" i="1" s="1"/>
  <c r="T179" i="1" s="1"/>
  <c r="E141" i="1"/>
  <c r="F141" i="1" s="1"/>
  <c r="E137" i="1"/>
  <c r="F137" i="1" s="1"/>
  <c r="P137" i="1" s="1"/>
  <c r="E127" i="1"/>
  <c r="F127" i="1" s="1"/>
  <c r="P127" i="1" s="1"/>
  <c r="R127" i="1" s="1"/>
  <c r="T127" i="1" s="1"/>
  <c r="E111" i="1"/>
  <c r="F111" i="1" s="1"/>
  <c r="G111" i="1" s="1"/>
  <c r="I111" i="1" s="1"/>
  <c r="W15" i="1"/>
  <c r="E241" i="1"/>
  <c r="F241" i="1" s="1"/>
  <c r="E237" i="1"/>
  <c r="F237" i="1" s="1"/>
  <c r="G237" i="1" s="1"/>
  <c r="K237" i="1" s="1"/>
  <c r="E233" i="1"/>
  <c r="F233" i="1" s="1"/>
  <c r="P73" i="1"/>
  <c r="R73" i="1" s="1"/>
  <c r="T73" i="1" s="1"/>
  <c r="W16" i="1"/>
  <c r="P57" i="1"/>
  <c r="P76" i="1"/>
  <c r="R76" i="1" s="1"/>
  <c r="T76" i="1" s="1"/>
  <c r="W18" i="1"/>
  <c r="P23" i="1"/>
  <c r="R23" i="1" s="1"/>
  <c r="T23" i="1" s="1"/>
  <c r="P72" i="1"/>
  <c r="R72" i="1" s="1"/>
  <c r="T72" i="1" s="1"/>
  <c r="W9" i="1"/>
  <c r="P25" i="1"/>
  <c r="R25" i="1" s="1"/>
  <c r="T25" i="1" s="1"/>
  <c r="E118" i="1"/>
  <c r="F118" i="1" s="1"/>
  <c r="E107" i="1"/>
  <c r="F107" i="1" s="1"/>
  <c r="P107" i="1" s="1"/>
  <c r="R107" i="1" s="1"/>
  <c r="T107" i="1" s="1"/>
  <c r="E104" i="1"/>
  <c r="F104" i="1" s="1"/>
  <c r="P104" i="1" s="1"/>
  <c r="E101" i="1"/>
  <c r="F101" i="1" s="1"/>
  <c r="P101" i="1" s="1"/>
  <c r="R101" i="1" s="1"/>
  <c r="T101" i="1" s="1"/>
  <c r="W32" i="1"/>
  <c r="W21" i="1"/>
  <c r="P81" i="1"/>
  <c r="P49" i="1"/>
  <c r="R49" i="1" s="1"/>
  <c r="T49" i="1" s="1"/>
  <c r="P56" i="1"/>
  <c r="P84" i="1"/>
  <c r="R84" i="1" s="1"/>
  <c r="T84" i="1" s="1"/>
  <c r="G37" i="1"/>
  <c r="J37" i="1" s="1"/>
  <c r="W8" i="1"/>
  <c r="W34" i="1"/>
  <c r="P222" i="1"/>
  <c r="R222" i="1" s="1"/>
  <c r="T222" i="1" s="1"/>
  <c r="G140" i="1"/>
  <c r="J140" i="1" s="1"/>
  <c r="E139" i="1"/>
  <c r="F139" i="1" s="1"/>
  <c r="P139" i="1" s="1"/>
  <c r="E129" i="1"/>
  <c r="F129" i="1" s="1"/>
  <c r="E113" i="1"/>
  <c r="F113" i="1" s="1"/>
  <c r="P113" i="1" s="1"/>
  <c r="E98" i="1"/>
  <c r="F98" i="1" s="1"/>
  <c r="E94" i="1"/>
  <c r="F94" i="1" s="1"/>
  <c r="P94" i="1" s="1"/>
  <c r="R94" i="1" s="1"/>
  <c r="T94" i="1" s="1"/>
  <c r="W26" i="1"/>
  <c r="E229" i="1"/>
  <c r="F229" i="1" s="1"/>
  <c r="E240" i="1"/>
  <c r="F240" i="1" s="1"/>
  <c r="E236" i="1"/>
  <c r="F236" i="1" s="1"/>
  <c r="E232" i="1"/>
  <c r="F232" i="1" s="1"/>
  <c r="W4" i="1"/>
  <c r="P34" i="1"/>
  <c r="R34" i="1" s="1"/>
  <c r="T34" i="1" s="1"/>
  <c r="P77" i="1"/>
  <c r="R77" i="1" s="1"/>
  <c r="T77" i="1" s="1"/>
  <c r="P36" i="1"/>
  <c r="R36" i="1" s="1"/>
  <c r="T36" i="1" s="1"/>
  <c r="W17" i="1"/>
  <c r="W6" i="1"/>
  <c r="P27" i="1"/>
  <c r="R27" i="1" s="1"/>
  <c r="T27" i="1" s="1"/>
  <c r="P191" i="1"/>
  <c r="R191" i="1" s="1"/>
  <c r="T191" i="1" s="1"/>
  <c r="E110" i="1"/>
  <c r="F110" i="1" s="1"/>
  <c r="G110" i="1" s="1"/>
  <c r="I110" i="1" s="1"/>
  <c r="E106" i="1"/>
  <c r="F106" i="1" s="1"/>
  <c r="G106" i="1" s="1"/>
  <c r="J106" i="1" s="1"/>
  <c r="E100" i="1"/>
  <c r="F100" i="1" s="1"/>
  <c r="P100" i="1" s="1"/>
  <c r="R100" i="1" s="1"/>
  <c r="T100" i="1" s="1"/>
  <c r="R68" i="1"/>
  <c r="T68" i="1" s="1"/>
  <c r="P52" i="1"/>
  <c r="R52" i="1" s="1"/>
  <c r="T52" i="1" s="1"/>
  <c r="P65" i="1"/>
  <c r="W2" i="1"/>
  <c r="P80" i="1"/>
  <c r="R80" i="1" s="1"/>
  <c r="T80" i="1" s="1"/>
  <c r="G41" i="1"/>
  <c r="J41" i="1" s="1"/>
  <c r="W19" i="1"/>
  <c r="W10" i="1"/>
  <c r="P198" i="1"/>
  <c r="R198" i="1" s="1"/>
  <c r="T198" i="1" s="1"/>
  <c r="G119" i="1"/>
  <c r="J119" i="1" s="1"/>
  <c r="W30" i="1"/>
  <c r="E243" i="1"/>
  <c r="F243" i="1" s="1"/>
  <c r="E239" i="1"/>
  <c r="F239" i="1" s="1"/>
  <c r="E235" i="1"/>
  <c r="F235" i="1" s="1"/>
  <c r="P235" i="1" s="1"/>
  <c r="J77" i="1"/>
  <c r="R91" i="1"/>
  <c r="T91" i="1" s="1"/>
  <c r="J70" i="1"/>
  <c r="G57" i="1"/>
  <c r="H57" i="1" s="1"/>
  <c r="G81" i="1"/>
  <c r="I81" i="1" s="1"/>
  <c r="P79" i="1"/>
  <c r="R79" i="1" s="1"/>
  <c r="T79" i="1" s="1"/>
  <c r="P30" i="1"/>
  <c r="R30" i="1" s="1"/>
  <c r="T30" i="1" s="1"/>
  <c r="G65" i="1"/>
  <c r="J65" i="1" s="1"/>
  <c r="P89" i="1"/>
  <c r="R89" i="1" s="1"/>
  <c r="T89" i="1" s="1"/>
  <c r="P66" i="1"/>
  <c r="R66" i="1" s="1"/>
  <c r="T66" i="1" s="1"/>
  <c r="J43" i="1"/>
  <c r="P59" i="1"/>
  <c r="R59" i="1" s="1"/>
  <c r="T59" i="1" s="1"/>
  <c r="G75" i="1"/>
  <c r="J75" i="1" s="1"/>
  <c r="G91" i="1"/>
  <c r="J91" i="1" s="1"/>
  <c r="J44" i="1"/>
  <c r="P53" i="1"/>
  <c r="R53" i="1" s="1"/>
  <c r="T53" i="1" s="1"/>
  <c r="G69" i="1"/>
  <c r="J69" i="1" s="1"/>
  <c r="G38" i="1"/>
  <c r="J38" i="1" s="1"/>
  <c r="P54" i="1"/>
  <c r="R54" i="1" s="1"/>
  <c r="T54" i="1" s="1"/>
  <c r="P86" i="1"/>
  <c r="R86" i="1" s="1"/>
  <c r="T86" i="1" s="1"/>
  <c r="R214" i="1"/>
  <c r="T214" i="1" s="1"/>
  <c r="K196" i="1"/>
  <c r="P188" i="1"/>
  <c r="R188" i="1" s="1"/>
  <c r="T188" i="1" s="1"/>
  <c r="G188" i="1"/>
  <c r="K188" i="1" s="1"/>
  <c r="P143" i="1"/>
  <c r="G143" i="1"/>
  <c r="I143" i="1" s="1"/>
  <c r="G108" i="1"/>
  <c r="I108" i="1" s="1"/>
  <c r="P102" i="1"/>
  <c r="R102" i="1" s="1"/>
  <c r="T102" i="1" s="1"/>
  <c r="G102" i="1"/>
  <c r="I102" i="1" s="1"/>
  <c r="P205" i="1"/>
  <c r="U205" i="1"/>
  <c r="G151" i="1"/>
  <c r="I151" i="1" s="1"/>
  <c r="P151" i="1"/>
  <c r="P123" i="1"/>
  <c r="G123" i="1"/>
  <c r="J123" i="1" s="1"/>
  <c r="P96" i="1"/>
  <c r="R96" i="1" s="1"/>
  <c r="T96" i="1" s="1"/>
  <c r="G96" i="1"/>
  <c r="J96" i="1" s="1"/>
  <c r="G78" i="1"/>
  <c r="J78" i="1" s="1"/>
  <c r="P230" i="1"/>
  <c r="R230" i="1" s="1"/>
  <c r="T230" i="1" s="1"/>
  <c r="G230" i="1"/>
  <c r="K230" i="1" s="1"/>
  <c r="P224" i="1"/>
  <c r="G224" i="1"/>
  <c r="K224" i="1" s="1"/>
  <c r="P211" i="1"/>
  <c r="G211" i="1"/>
  <c r="K211" i="1" s="1"/>
  <c r="P181" i="1"/>
  <c r="G181" i="1"/>
  <c r="K181" i="1" s="1"/>
  <c r="R168" i="1"/>
  <c r="T168" i="1" s="1"/>
  <c r="P142" i="1"/>
  <c r="G142" i="1"/>
  <c r="I142" i="1" s="1"/>
  <c r="R140" i="1"/>
  <c r="T140" i="1" s="1"/>
  <c r="P131" i="1"/>
  <c r="G131" i="1"/>
  <c r="J131" i="1" s="1"/>
  <c r="G101" i="1"/>
  <c r="I101" i="1" s="1"/>
  <c r="P184" i="1"/>
  <c r="G184" i="1"/>
  <c r="K184" i="1" s="1"/>
  <c r="P163" i="1"/>
  <c r="R163" i="1" s="1"/>
  <c r="T163" i="1" s="1"/>
  <c r="G163" i="1"/>
  <c r="K163" i="1" s="1"/>
  <c r="P120" i="1"/>
  <c r="G120" i="1"/>
  <c r="I120" i="1" s="1"/>
  <c r="P61" i="1"/>
  <c r="R61" i="1" s="1"/>
  <c r="T61" i="1" s="1"/>
  <c r="G244" i="1"/>
  <c r="K244" i="1" s="1"/>
  <c r="G219" i="1"/>
  <c r="K219" i="1" s="1"/>
  <c r="P219" i="1"/>
  <c r="R219" i="1" s="1"/>
  <c r="T219" i="1" s="1"/>
  <c r="P216" i="1"/>
  <c r="R216" i="1" s="1"/>
  <c r="T216" i="1" s="1"/>
  <c r="G216" i="1"/>
  <c r="K216" i="1" s="1"/>
  <c r="P208" i="1"/>
  <c r="R208" i="1" s="1"/>
  <c r="T208" i="1" s="1"/>
  <c r="G208" i="1"/>
  <c r="K208" i="1" s="1"/>
  <c r="G204" i="1"/>
  <c r="K204" i="1" s="1"/>
  <c r="P204" i="1"/>
  <c r="G187" i="1"/>
  <c r="K187" i="1" s="1"/>
  <c r="P187" i="1"/>
  <c r="R187" i="1" s="1"/>
  <c r="T187" i="1" s="1"/>
  <c r="P178" i="1"/>
  <c r="G178" i="1"/>
  <c r="K178" i="1" s="1"/>
  <c r="P150" i="1"/>
  <c r="G150" i="1"/>
  <c r="J150" i="1" s="1"/>
  <c r="G138" i="1"/>
  <c r="I138" i="1" s="1"/>
  <c r="P138" i="1"/>
  <c r="G128" i="1"/>
  <c r="J128" i="1" s="1"/>
  <c r="P128" i="1"/>
  <c r="R128" i="1" s="1"/>
  <c r="T128" i="1" s="1"/>
  <c r="G117" i="1"/>
  <c r="J117" i="1" s="1"/>
  <c r="P117" i="1"/>
  <c r="R117" i="1" s="1"/>
  <c r="T117" i="1" s="1"/>
  <c r="R83" i="1"/>
  <c r="T83" i="1" s="1"/>
  <c r="P85" i="1"/>
  <c r="R85" i="1" s="1"/>
  <c r="T85" i="1" s="1"/>
  <c r="J46" i="1"/>
  <c r="P26" i="1"/>
  <c r="R26" i="1" s="1"/>
  <c r="T26" i="1" s="1"/>
  <c r="H26" i="1"/>
  <c r="H22" i="1"/>
  <c r="G227" i="1"/>
  <c r="K227" i="1" s="1"/>
  <c r="P227" i="1"/>
  <c r="P183" i="1"/>
  <c r="G183" i="1"/>
  <c r="K183" i="1" s="1"/>
  <c r="G175" i="1"/>
  <c r="K175" i="1" s="1"/>
  <c r="P175" i="1"/>
  <c r="R175" i="1" s="1"/>
  <c r="T175" i="1" s="1"/>
  <c r="P172" i="1"/>
  <c r="G172" i="1"/>
  <c r="K172" i="1" s="1"/>
  <c r="G147" i="1"/>
  <c r="J147" i="1" s="1"/>
  <c r="P147" i="1"/>
  <c r="R130" i="1"/>
  <c r="T130" i="1" s="1"/>
  <c r="P125" i="1"/>
  <c r="G125" i="1"/>
  <c r="J125" i="1" s="1"/>
  <c r="P28" i="1"/>
  <c r="R28" i="1" s="1"/>
  <c r="T28" i="1" s="1"/>
  <c r="P35" i="1"/>
  <c r="G35" i="1"/>
  <c r="J35" i="1" s="1"/>
  <c r="P218" i="1"/>
  <c r="R218" i="1" s="1"/>
  <c r="T218" i="1" s="1"/>
  <c r="G218" i="1"/>
  <c r="K218" i="1" s="1"/>
  <c r="P207" i="1"/>
  <c r="U207" i="1"/>
  <c r="G203" i="1"/>
  <c r="K203" i="1" s="1"/>
  <c r="P203" i="1"/>
  <c r="R203" i="1" s="1"/>
  <c r="T203" i="1" s="1"/>
  <c r="G200" i="1"/>
  <c r="I200" i="1" s="1"/>
  <c r="P200" i="1"/>
  <c r="R200" i="1" s="1"/>
  <c r="T200" i="1" s="1"/>
  <c r="G189" i="1"/>
  <c r="K189" i="1" s="1"/>
  <c r="P189" i="1"/>
  <c r="G186" i="1"/>
  <c r="K186" i="1" s="1"/>
  <c r="P186" i="1"/>
  <c r="G180" i="1"/>
  <c r="K180" i="1" s="1"/>
  <c r="P180" i="1"/>
  <c r="R180" i="1" s="1"/>
  <c r="T180" i="1" s="1"/>
  <c r="G167" i="1"/>
  <c r="J167" i="1" s="1"/>
  <c r="P167" i="1"/>
  <c r="R167" i="1" s="1"/>
  <c r="T167" i="1" s="1"/>
  <c r="G155" i="1"/>
  <c r="I155" i="1" s="1"/>
  <c r="P155" i="1"/>
  <c r="P133" i="1"/>
  <c r="G133" i="1"/>
  <c r="J133" i="1" s="1"/>
  <c r="G114" i="1"/>
  <c r="I114" i="1" s="1"/>
  <c r="P114" i="1"/>
  <c r="R114" i="1" s="1"/>
  <c r="T114" i="1" s="1"/>
  <c r="P106" i="1"/>
  <c r="P223" i="1"/>
  <c r="G223" i="1"/>
  <c r="K223" i="1" s="1"/>
  <c r="G215" i="1"/>
  <c r="K215" i="1" s="1"/>
  <c r="P215" i="1"/>
  <c r="R215" i="1" s="1"/>
  <c r="T215" i="1" s="1"/>
  <c r="G174" i="1"/>
  <c r="K174" i="1" s="1"/>
  <c r="P174" i="1"/>
  <c r="R164" i="1"/>
  <c r="T164" i="1" s="1"/>
  <c r="P144" i="1"/>
  <c r="G144" i="1"/>
  <c r="I144" i="1" s="1"/>
  <c r="G127" i="1"/>
  <c r="J127" i="1" s="1"/>
  <c r="G124" i="1"/>
  <c r="J124" i="1" s="1"/>
  <c r="G109" i="1"/>
  <c r="I109" i="1" s="1"/>
  <c r="P109" i="1"/>
  <c r="R109" i="1" s="1"/>
  <c r="T109" i="1" s="1"/>
  <c r="R41" i="1"/>
  <c r="T41" i="1" s="1"/>
  <c r="R56" i="1"/>
  <c r="T56" i="1" s="1"/>
  <c r="G33" i="1"/>
  <c r="H33" i="1" s="1"/>
  <c r="P206" i="1"/>
  <c r="G206" i="1"/>
  <c r="K206" i="1" s="1"/>
  <c r="G199" i="1"/>
  <c r="I199" i="1" s="1"/>
  <c r="P199" i="1"/>
  <c r="R199" i="1" s="1"/>
  <c r="T199" i="1" s="1"/>
  <c r="K194" i="1"/>
  <c r="G185" i="1"/>
  <c r="K185" i="1" s="1"/>
  <c r="P185" i="1"/>
  <c r="P182" i="1"/>
  <c r="G182" i="1"/>
  <c r="K182" i="1" s="1"/>
  <c r="G166" i="1"/>
  <c r="K166" i="1" s="1"/>
  <c r="P166" i="1"/>
  <c r="R166" i="1" s="1"/>
  <c r="T166" i="1" s="1"/>
  <c r="P154" i="1"/>
  <c r="G154" i="1"/>
  <c r="J154" i="1" s="1"/>
  <c r="G132" i="1"/>
  <c r="J132" i="1" s="1"/>
  <c r="P132" i="1"/>
  <c r="P121" i="1"/>
  <c r="R121" i="1" s="1"/>
  <c r="T121" i="1" s="1"/>
  <c r="G121" i="1"/>
  <c r="J121" i="1" s="1"/>
  <c r="G93" i="1"/>
  <c r="I93" i="1" s="1"/>
  <c r="P93" i="1"/>
  <c r="R228" i="1"/>
  <c r="T228" i="1" s="1"/>
  <c r="U210" i="1"/>
  <c r="R210" i="1" s="1"/>
  <c r="T210" i="1" s="1"/>
  <c r="R225" i="1"/>
  <c r="T225" i="1" s="1"/>
  <c r="P226" i="1"/>
  <c r="R226" i="1" s="1"/>
  <c r="T226" i="1" s="1"/>
  <c r="P190" i="1"/>
  <c r="R190" i="1" s="1"/>
  <c r="T190" i="1" s="1"/>
  <c r="P177" i="1"/>
  <c r="R177" i="1" s="1"/>
  <c r="T177" i="1" s="1"/>
  <c r="P171" i="1"/>
  <c r="R171" i="1" s="1"/>
  <c r="T171" i="1" s="1"/>
  <c r="P162" i="1"/>
  <c r="R162" i="1" s="1"/>
  <c r="T162" i="1" s="1"/>
  <c r="R136" i="1"/>
  <c r="T136" i="1" s="1"/>
  <c r="P111" i="1"/>
  <c r="R111" i="1" s="1"/>
  <c r="T111" i="1" s="1"/>
  <c r="P110" i="1"/>
  <c r="R110" i="1" s="1"/>
  <c r="T110" i="1" s="1"/>
  <c r="G103" i="1"/>
  <c r="I103" i="1" s="1"/>
  <c r="G137" i="1"/>
  <c r="J137" i="1" s="1"/>
  <c r="G235" i="1"/>
  <c r="K235" i="1" s="1"/>
  <c r="G242" i="1"/>
  <c r="K242" i="1" s="1"/>
  <c r="P242" i="1"/>
  <c r="G238" i="1"/>
  <c r="K238" i="1" s="1"/>
  <c r="P238" i="1"/>
  <c r="G234" i="1"/>
  <c r="K234" i="1" s="1"/>
  <c r="P234" i="1"/>
  <c r="G231" i="1"/>
  <c r="K231" i="1" s="1"/>
  <c r="P231" i="1"/>
  <c r="G243" i="1"/>
  <c r="K243" i="1" s="1"/>
  <c r="P243" i="1"/>
  <c r="G239" i="1"/>
  <c r="K239" i="1" s="1"/>
  <c r="P239" i="1"/>
  <c r="G241" i="1"/>
  <c r="K241" i="1" s="1"/>
  <c r="P241" i="1"/>
  <c r="G233" i="1"/>
  <c r="K233" i="1" s="1"/>
  <c r="P233" i="1"/>
  <c r="G240" i="1"/>
  <c r="K240" i="1" s="1"/>
  <c r="P240" i="1"/>
  <c r="G236" i="1"/>
  <c r="K236" i="1" s="1"/>
  <c r="P236" i="1"/>
  <c r="G232" i="1"/>
  <c r="K232" i="1" s="1"/>
  <c r="P232" i="1"/>
  <c r="D15" i="1"/>
  <c r="C19" i="1" s="1"/>
  <c r="E13" i="2"/>
  <c r="C13" i="2"/>
  <c r="I13" i="2"/>
  <c r="J13" i="2"/>
  <c r="O13" i="2"/>
  <c r="D13" i="2"/>
  <c r="K13" i="2"/>
  <c r="Q13" i="2"/>
  <c r="B15" i="2"/>
  <c r="F13" i="2"/>
  <c r="P13" i="2"/>
  <c r="N13" i="2"/>
  <c r="W29" i="1"/>
  <c r="W20" i="1"/>
  <c r="W11" i="1"/>
  <c r="W24" i="1"/>
  <c r="W35" i="1"/>
  <c r="W31" i="1"/>
  <c r="W22" i="1"/>
  <c r="L18" i="2"/>
  <c r="H18" i="2"/>
  <c r="C18" i="2"/>
  <c r="J18" i="2"/>
  <c r="K18" i="2"/>
  <c r="D18" i="2"/>
  <c r="F18" i="2"/>
  <c r="I18" i="2"/>
  <c r="R250" i="1" l="1"/>
  <c r="T250" i="1" s="1"/>
  <c r="R252" i="1"/>
  <c r="T252" i="1" s="1"/>
  <c r="R194" i="1"/>
  <c r="T194" i="1" s="1"/>
  <c r="P237" i="1"/>
  <c r="R212" i="1"/>
  <c r="T212" i="1" s="1"/>
  <c r="R115" i="1"/>
  <c r="T115" i="1" s="1"/>
  <c r="R169" i="1"/>
  <c r="T169" i="1" s="1"/>
  <c r="R62" i="1"/>
  <c r="T62" i="1" s="1"/>
  <c r="R153" i="1"/>
  <c r="T153" i="1" s="1"/>
  <c r="R209" i="1"/>
  <c r="T209" i="1" s="1"/>
  <c r="G98" i="1"/>
  <c r="P98" i="1"/>
  <c r="R98" i="1" s="1"/>
  <c r="T98" i="1" s="1"/>
  <c r="R185" i="1"/>
  <c r="T185" i="1" s="1"/>
  <c r="R186" i="1"/>
  <c r="T186" i="1" s="1"/>
  <c r="G129" i="1"/>
  <c r="J129" i="1" s="1"/>
  <c r="P129" i="1"/>
  <c r="R129" i="1" s="1"/>
  <c r="T129" i="1" s="1"/>
  <c r="P118" i="1"/>
  <c r="G118" i="1"/>
  <c r="J118" i="1" s="1"/>
  <c r="G113" i="1"/>
  <c r="I113" i="1" s="1"/>
  <c r="G139" i="1"/>
  <c r="R39" i="1"/>
  <c r="T39" i="1" s="1"/>
  <c r="R157" i="1"/>
  <c r="T157" i="1" s="1"/>
  <c r="R220" i="1"/>
  <c r="T220" i="1" s="1"/>
  <c r="R87" i="1"/>
  <c r="T87" i="1" s="1"/>
  <c r="G99" i="1"/>
  <c r="J99" i="1" s="1"/>
  <c r="P99" i="1"/>
  <c r="R99" i="1" s="1"/>
  <c r="T99" i="1" s="1"/>
  <c r="R155" i="1"/>
  <c r="T155" i="1" s="1"/>
  <c r="R189" i="1"/>
  <c r="T189" i="1" s="1"/>
  <c r="R147" i="1"/>
  <c r="T147" i="1" s="1"/>
  <c r="R227" i="1"/>
  <c r="T227" i="1" s="1"/>
  <c r="G104" i="1"/>
  <c r="I104" i="1" s="1"/>
  <c r="R65" i="1"/>
  <c r="T65" i="1" s="1"/>
  <c r="R119" i="1"/>
  <c r="T119" i="1" s="1"/>
  <c r="P105" i="1"/>
  <c r="R105" i="1" s="1"/>
  <c r="T105" i="1" s="1"/>
  <c r="G105" i="1"/>
  <c r="R43" i="1"/>
  <c r="T43" i="1" s="1"/>
  <c r="R195" i="1"/>
  <c r="T195" i="1" s="1"/>
  <c r="R55" i="1"/>
  <c r="T55" i="1" s="1"/>
  <c r="R50" i="1"/>
  <c r="T50" i="1" s="1"/>
  <c r="R148" i="1"/>
  <c r="T148" i="1" s="1"/>
  <c r="R122" i="1"/>
  <c r="T122" i="1" s="1"/>
  <c r="R63" i="1"/>
  <c r="T63" i="1" s="1"/>
  <c r="R246" i="1"/>
  <c r="T246" i="1" s="1"/>
  <c r="R37" i="1"/>
  <c r="T37" i="1" s="1"/>
  <c r="G229" i="1"/>
  <c r="K229" i="1" s="1"/>
  <c r="P229" i="1"/>
  <c r="G141" i="1"/>
  <c r="I141" i="1" s="1"/>
  <c r="P141" i="1"/>
  <c r="R141" i="1" s="1"/>
  <c r="T141" i="1" s="1"/>
  <c r="R197" i="1"/>
  <c r="T197" i="1" s="1"/>
  <c r="R106" i="1"/>
  <c r="T106" i="1" s="1"/>
  <c r="R120" i="1"/>
  <c r="T120" i="1" s="1"/>
  <c r="R205" i="1"/>
  <c r="T205" i="1" s="1"/>
  <c r="G116" i="1"/>
  <c r="J116" i="1" s="1"/>
  <c r="P116" i="1"/>
  <c r="R116" i="1" s="1"/>
  <c r="T116" i="1" s="1"/>
  <c r="R47" i="1"/>
  <c r="T47" i="1" s="1"/>
  <c r="D16" i="1"/>
  <c r="D19" i="1" s="1"/>
  <c r="R174" i="1"/>
  <c r="T174" i="1" s="1"/>
  <c r="R81" i="1"/>
  <c r="T81" i="1" s="1"/>
  <c r="R97" i="1"/>
  <c r="T97" i="1" s="1"/>
  <c r="R165" i="1"/>
  <c r="T165" i="1" s="1"/>
  <c r="R170" i="1"/>
  <c r="T170" i="1" s="1"/>
  <c r="R132" i="1"/>
  <c r="T132" i="1" s="1"/>
  <c r="R182" i="1"/>
  <c r="T182" i="1" s="1"/>
  <c r="R206" i="1"/>
  <c r="T206" i="1" s="1"/>
  <c r="R124" i="1"/>
  <c r="T124" i="1" s="1"/>
  <c r="R33" i="1"/>
  <c r="T33" i="1" s="1"/>
  <c r="R104" i="1"/>
  <c r="T104" i="1" s="1"/>
  <c r="R150" i="1"/>
  <c r="T150" i="1" s="1"/>
  <c r="R181" i="1"/>
  <c r="T181" i="1" s="1"/>
  <c r="R143" i="1"/>
  <c r="T143" i="1" s="1"/>
  <c r="R75" i="1"/>
  <c r="T75" i="1" s="1"/>
  <c r="R232" i="1"/>
  <c r="T232" i="1" s="1"/>
  <c r="R233" i="1"/>
  <c r="T233" i="1" s="1"/>
  <c r="R243" i="1"/>
  <c r="T243" i="1" s="1"/>
  <c r="R238" i="1"/>
  <c r="T238" i="1" s="1"/>
  <c r="R35" i="1"/>
  <c r="T35" i="1" s="1"/>
  <c r="R172" i="1"/>
  <c r="T172" i="1" s="1"/>
  <c r="R178" i="1"/>
  <c r="T178" i="1" s="1"/>
  <c r="R131" i="1"/>
  <c r="T131" i="1" s="1"/>
  <c r="R211" i="1"/>
  <c r="T211" i="1" s="1"/>
  <c r="R38" i="1"/>
  <c r="T38" i="1" s="1"/>
  <c r="R57" i="1"/>
  <c r="T57" i="1" s="1"/>
  <c r="R137" i="1"/>
  <c r="T137" i="1" s="1"/>
  <c r="R93" i="1"/>
  <c r="T93" i="1" s="1"/>
  <c r="R154" i="1"/>
  <c r="T154" i="1" s="1"/>
  <c r="R223" i="1"/>
  <c r="T223" i="1" s="1"/>
  <c r="R133" i="1"/>
  <c r="T133" i="1" s="1"/>
  <c r="R207" i="1"/>
  <c r="T207" i="1" s="1"/>
  <c r="R224" i="1"/>
  <c r="T224" i="1" s="1"/>
  <c r="R69" i="1"/>
  <c r="T69" i="1" s="1"/>
  <c r="R144" i="1"/>
  <c r="T144" i="1" s="1"/>
  <c r="R125" i="1"/>
  <c r="T125" i="1" s="1"/>
  <c r="R138" i="1"/>
  <c r="T138" i="1" s="1"/>
  <c r="R184" i="1"/>
  <c r="T184" i="1" s="1"/>
  <c r="R142" i="1"/>
  <c r="T142" i="1" s="1"/>
  <c r="R123" i="1"/>
  <c r="T123" i="1" s="1"/>
  <c r="R78" i="1"/>
  <c r="T78" i="1" s="1"/>
  <c r="R103" i="1"/>
  <c r="T103" i="1" s="1"/>
  <c r="R183" i="1"/>
  <c r="T183" i="1" s="1"/>
  <c r="R204" i="1"/>
  <c r="T204" i="1" s="1"/>
  <c r="R151" i="1"/>
  <c r="T151" i="1" s="1"/>
  <c r="R236" i="1"/>
  <c r="T236" i="1" s="1"/>
  <c r="R241" i="1"/>
  <c r="T241" i="1" s="1"/>
  <c r="R231" i="1"/>
  <c r="T231" i="1" s="1"/>
  <c r="R242" i="1"/>
  <c r="T242" i="1" s="1"/>
  <c r="R240" i="1"/>
  <c r="T240" i="1" s="1"/>
  <c r="R239" i="1"/>
  <c r="T239" i="1" s="1"/>
  <c r="R235" i="1"/>
  <c r="T235" i="1" s="1"/>
  <c r="R234" i="1"/>
  <c r="T234" i="1" s="1"/>
  <c r="R237" i="1"/>
  <c r="T237" i="1" s="1"/>
  <c r="O1" i="2"/>
  <c r="O3" i="2"/>
  <c r="O2" i="2"/>
  <c r="O6" i="2"/>
  <c r="O4" i="2"/>
  <c r="O5" i="2"/>
  <c r="C11" i="1"/>
  <c r="C12" i="1"/>
  <c r="E18" i="2"/>
  <c r="O7" i="2" l="1"/>
  <c r="C15" i="1"/>
  <c r="C16" i="1"/>
  <c r="D18" i="1" s="1"/>
  <c r="R118" i="1"/>
  <c r="T118" i="1" s="1"/>
  <c r="R229" i="1"/>
  <c r="T229" i="1" s="1"/>
  <c r="R113" i="1"/>
  <c r="T113" i="1" s="1"/>
  <c r="J139" i="1"/>
  <c r="R139" i="1"/>
  <c r="T139" i="1" s="1"/>
  <c r="J98" i="1"/>
  <c r="P62" i="2"/>
  <c r="P98" i="2"/>
  <c r="P164" i="2"/>
  <c r="P155" i="2"/>
  <c r="P315" i="2"/>
  <c r="P22" i="2"/>
  <c r="P144" i="2"/>
  <c r="P126" i="2"/>
  <c r="P127" i="2"/>
  <c r="P141" i="2"/>
  <c r="P48" i="2"/>
  <c r="P200" i="2"/>
  <c r="P185" i="2"/>
  <c r="P279" i="2"/>
  <c r="P327" i="2"/>
  <c r="P57" i="2"/>
  <c r="P167" i="2"/>
  <c r="P195" i="2"/>
  <c r="P302" i="2"/>
  <c r="P65" i="2"/>
  <c r="P175" i="2"/>
  <c r="P201" i="2"/>
  <c r="P310" i="2"/>
  <c r="P291" i="2"/>
  <c r="P64" i="2"/>
  <c r="P183" i="2"/>
  <c r="P204" i="2"/>
  <c r="P318" i="2"/>
  <c r="P311" i="2"/>
  <c r="P66" i="2"/>
  <c r="P82" i="2"/>
  <c r="P227" i="2"/>
  <c r="P326" i="2"/>
  <c r="P45" i="2"/>
  <c r="P137" i="2"/>
  <c r="P236" i="2"/>
  <c r="P253" i="2"/>
  <c r="P110" i="2"/>
  <c r="P123" i="2"/>
  <c r="P41" i="2"/>
  <c r="P83" i="2"/>
  <c r="P24" i="2"/>
  <c r="P159" i="2"/>
  <c r="P161" i="2"/>
  <c r="P294" i="2"/>
  <c r="P231" i="2"/>
  <c r="P138" i="2"/>
  <c r="P158" i="2"/>
  <c r="P135" i="2"/>
  <c r="P262" i="2"/>
  <c r="P31" i="2"/>
  <c r="P166" i="2"/>
  <c r="P153" i="2"/>
  <c r="P271" i="2"/>
  <c r="P337" i="2"/>
  <c r="P39" i="2"/>
  <c r="P174" i="2"/>
  <c r="P170" i="2"/>
  <c r="P287" i="2"/>
  <c r="P322" i="2"/>
  <c r="P47" i="2"/>
  <c r="P182" i="2"/>
  <c r="P178" i="2"/>
  <c r="P290" i="2"/>
  <c r="P76" i="2"/>
  <c r="P109" i="2"/>
  <c r="P235" i="2"/>
  <c r="P103" i="2"/>
  <c r="P214" i="2"/>
  <c r="P215" i="2"/>
  <c r="P317" i="2"/>
  <c r="P25" i="2"/>
  <c r="P90" i="2"/>
  <c r="P165" i="2"/>
  <c r="P145" i="2"/>
  <c r="P28" i="2"/>
  <c r="P93" i="2"/>
  <c r="P173" i="2"/>
  <c r="P163" i="2"/>
  <c r="P316" i="2"/>
  <c r="P30" i="2"/>
  <c r="P96" i="2"/>
  <c r="P181" i="2"/>
  <c r="P171" i="2"/>
  <c r="P324" i="2"/>
  <c r="P36" i="2"/>
  <c r="P105" i="2"/>
  <c r="P189" i="2"/>
  <c r="P179" i="2"/>
  <c r="P51" i="2"/>
  <c r="P49" i="2"/>
  <c r="P111" i="2"/>
  <c r="P124" i="2"/>
  <c r="P233" i="2"/>
  <c r="P260" i="2"/>
  <c r="P70" i="2"/>
  <c r="P101" i="2"/>
  <c r="P172" i="2"/>
  <c r="P199" i="2"/>
  <c r="P78" i="2"/>
  <c r="P104" i="2"/>
  <c r="P180" i="2"/>
  <c r="P207" i="2"/>
  <c r="P331" i="2"/>
  <c r="P86" i="2"/>
  <c r="P113" i="2"/>
  <c r="P188" i="2"/>
  <c r="P217" i="2"/>
  <c r="P193" i="2"/>
  <c r="P94" i="2"/>
  <c r="P58" i="2"/>
  <c r="P196" i="2"/>
  <c r="P224" i="2"/>
  <c r="P79" i="2"/>
  <c r="P80" i="2"/>
  <c r="P142" i="2"/>
  <c r="P273" i="2"/>
  <c r="P33" i="2"/>
  <c r="P77" i="2"/>
  <c r="P133" i="2"/>
  <c r="P157" i="2"/>
  <c r="P52" i="2"/>
  <c r="P194" i="2"/>
  <c r="P27" i="2"/>
  <c r="P210" i="2"/>
  <c r="P213" i="2"/>
  <c r="P120" i="2"/>
  <c r="P202" i="2"/>
  <c r="P37" i="2"/>
  <c r="P228" i="2"/>
  <c r="P54" i="2"/>
  <c r="P197" i="2"/>
  <c r="P334" i="2"/>
  <c r="P88" i="2"/>
  <c r="P205" i="2"/>
  <c r="P100" i="2"/>
  <c r="P149" i="2"/>
  <c r="P258" i="2"/>
  <c r="P269" i="2"/>
  <c r="P209" i="2"/>
  <c r="P306" i="2"/>
  <c r="P169" i="2"/>
  <c r="P278" i="2"/>
  <c r="P301" i="2"/>
  <c r="P330" i="2"/>
  <c r="P259" i="2"/>
  <c r="P23" i="2"/>
  <c r="P218" i="2"/>
  <c r="P60" i="2"/>
  <c r="P221" i="2"/>
  <c r="P35" i="2"/>
  <c r="P84" i="2"/>
  <c r="P216" i="2"/>
  <c r="P115" i="2"/>
  <c r="P234" i="2"/>
  <c r="P81" i="2"/>
  <c r="P112" i="2"/>
  <c r="P293" i="2"/>
  <c r="P91" i="2"/>
  <c r="P148" i="2"/>
  <c r="P108" i="2"/>
  <c r="P72" i="2"/>
  <c r="P225" i="2"/>
  <c r="P255" i="2"/>
  <c r="P308" i="2"/>
  <c r="P314" i="2"/>
  <c r="P237" i="2"/>
  <c r="P320" i="2"/>
  <c r="P299" i="2"/>
  <c r="P266" i="2"/>
  <c r="P53" i="2"/>
  <c r="P241" i="2"/>
  <c r="P117" i="2"/>
  <c r="P249" i="2"/>
  <c r="P63" i="2"/>
  <c r="P136" i="2"/>
  <c r="P280" i="2"/>
  <c r="P74" i="2"/>
  <c r="P265" i="2"/>
  <c r="P68" i="2"/>
  <c r="P129" i="2"/>
  <c r="P254" i="2"/>
  <c r="P99" i="2"/>
  <c r="P46" i="2"/>
  <c r="P95" i="2"/>
  <c r="P156" i="2"/>
  <c r="P289" i="2"/>
  <c r="P307" i="2"/>
  <c r="P203" i="2"/>
  <c r="P116" i="2"/>
  <c r="P263" i="2"/>
  <c r="P243" i="2"/>
  <c r="P296" i="2"/>
  <c r="P256" i="2"/>
  <c r="P114" i="2"/>
  <c r="P264" i="2"/>
  <c r="P152" i="2"/>
  <c r="P272" i="2"/>
  <c r="P32" i="2"/>
  <c r="P162" i="2"/>
  <c r="P282" i="2"/>
  <c r="P168" i="2"/>
  <c r="P238" i="2"/>
  <c r="P75" i="2"/>
  <c r="P186" i="2"/>
  <c r="P211" i="2"/>
  <c r="P92" i="2"/>
  <c r="P42" i="2"/>
  <c r="P125" i="2"/>
  <c r="P132" i="2"/>
  <c r="P248" i="2"/>
  <c r="P305" i="2"/>
  <c r="P304" i="2"/>
  <c r="P240" i="2"/>
  <c r="P321" i="2"/>
  <c r="P147" i="2"/>
  <c r="P247" i="2"/>
  <c r="P21" i="2"/>
  <c r="P239" i="2"/>
  <c r="P73" i="2"/>
  <c r="P295" i="2"/>
  <c r="P119" i="2"/>
  <c r="P303" i="2"/>
  <c r="P29" i="2"/>
  <c r="P219" i="2"/>
  <c r="P229" i="2"/>
  <c r="P134" i="2"/>
  <c r="P220" i="2"/>
  <c r="P89" i="2"/>
  <c r="P242" i="2"/>
  <c r="P44" i="2"/>
  <c r="P184" i="2"/>
  <c r="P118" i="2"/>
  <c r="P192" i="2"/>
  <c r="P177" i="2"/>
  <c r="P275" i="2"/>
  <c r="P298" i="2"/>
  <c r="P285" i="2"/>
  <c r="P223" i="2"/>
  <c r="P274" i="2"/>
  <c r="P292" i="2"/>
  <c r="P250" i="2"/>
  <c r="P131" i="2"/>
  <c r="P300" i="2"/>
  <c r="P222" i="2"/>
  <c r="P325" i="2"/>
  <c r="P56" i="2"/>
  <c r="P333" i="2"/>
  <c r="P85" i="2"/>
  <c r="P226" i="2"/>
  <c r="P43" i="2"/>
  <c r="P106" i="2"/>
  <c r="P245" i="2"/>
  <c r="P176" i="2"/>
  <c r="P187" i="2"/>
  <c r="P34" i="2"/>
  <c r="P140" i="2"/>
  <c r="P69" i="2"/>
  <c r="P151" i="2"/>
  <c r="P252" i="2"/>
  <c r="P284" i="2"/>
  <c r="P328" i="2"/>
  <c r="P281" i="2"/>
  <c r="P297" i="2"/>
  <c r="P244" i="2"/>
  <c r="P288" i="2"/>
  <c r="P267" i="2"/>
  <c r="P313" i="2"/>
  <c r="P276" i="2"/>
  <c r="P139" i="2"/>
  <c r="P61" i="2"/>
  <c r="P251" i="2"/>
  <c r="P319" i="2"/>
  <c r="P312" i="2"/>
  <c r="P329" i="2"/>
  <c r="P122" i="2"/>
  <c r="P59" i="2"/>
  <c r="P212" i="2"/>
  <c r="P261" i="2"/>
  <c r="P128" i="2"/>
  <c r="P50" i="2"/>
  <c r="P38" i="2"/>
  <c r="P121" i="2"/>
  <c r="P208" i="2"/>
  <c r="P277" i="2"/>
  <c r="P146" i="2"/>
  <c r="P160" i="2"/>
  <c r="P102" i="2"/>
  <c r="P198" i="2"/>
  <c r="P309" i="2"/>
  <c r="P283" i="2"/>
  <c r="P55" i="2"/>
  <c r="P257" i="2"/>
  <c r="P190" i="2"/>
  <c r="P67" i="2"/>
  <c r="P270" i="2"/>
  <c r="P336" i="2"/>
  <c r="P26" i="2"/>
  <c r="P230" i="2"/>
  <c r="P107" i="2"/>
  <c r="P97" i="2"/>
  <c r="P286" i="2"/>
  <c r="P191" i="2"/>
  <c r="P150" i="2"/>
  <c r="P154" i="2"/>
  <c r="P40" i="2"/>
  <c r="P246" i="2"/>
  <c r="P206" i="2"/>
  <c r="P268" i="2"/>
  <c r="P335" i="2"/>
  <c r="P232" i="2"/>
  <c r="P143" i="2"/>
  <c r="P332" i="2"/>
  <c r="P323" i="2"/>
  <c r="P87" i="2"/>
  <c r="P71" i="2"/>
  <c r="P130" i="2"/>
  <c r="E5" i="2"/>
  <c r="Q80" i="2"/>
  <c r="Q90" i="2"/>
  <c r="Q70" i="2"/>
  <c r="Q22" i="2"/>
  <c r="Q81" i="2"/>
  <c r="Q150" i="2"/>
  <c r="Q212" i="2"/>
  <c r="Q52" i="2"/>
  <c r="Q69" i="2"/>
  <c r="Q41" i="2"/>
  <c r="Q116" i="2"/>
  <c r="Q140" i="2"/>
  <c r="Q235" i="2"/>
  <c r="Q335" i="2"/>
  <c r="Q31" i="2"/>
  <c r="Q44" i="2"/>
  <c r="Q59" i="2"/>
  <c r="Q78" i="2"/>
  <c r="Q266" i="2"/>
  <c r="Q38" i="2"/>
  <c r="Q96" i="2"/>
  <c r="Q107" i="2"/>
  <c r="Q88" i="2"/>
  <c r="Q207" i="2"/>
  <c r="Q170" i="2"/>
  <c r="Q26" i="2"/>
  <c r="Q109" i="2"/>
  <c r="Q53" i="2"/>
  <c r="Q58" i="2"/>
  <c r="Q142" i="2"/>
  <c r="Q240" i="2"/>
  <c r="Q337" i="2"/>
  <c r="Q66" i="2"/>
  <c r="Q30" i="2"/>
  <c r="Q93" i="2"/>
  <c r="Q173" i="2"/>
  <c r="Q179" i="2"/>
  <c r="Q95" i="2"/>
  <c r="Q89" i="2"/>
  <c r="Q25" i="2"/>
  <c r="Q106" i="2"/>
  <c r="Q174" i="2"/>
  <c r="Q226" i="2"/>
  <c r="Q56" i="2"/>
  <c r="Q45" i="2"/>
  <c r="Q86" i="2"/>
  <c r="Q195" i="2"/>
  <c r="Q39" i="2"/>
  <c r="Q51" i="2"/>
  <c r="Q135" i="2"/>
  <c r="Q290" i="2"/>
  <c r="Q50" i="2"/>
  <c r="Q127" i="2"/>
  <c r="Q74" i="2"/>
  <c r="Q136" i="2"/>
  <c r="Q309" i="2"/>
  <c r="Q104" i="2"/>
  <c r="Q178" i="2"/>
  <c r="Q317" i="2"/>
  <c r="Q129" i="2"/>
  <c r="Q227" i="2"/>
  <c r="Q138" i="2"/>
  <c r="Q28" i="2"/>
  <c r="Q229" i="2"/>
  <c r="Q124" i="2"/>
  <c r="Q336" i="2"/>
  <c r="Q147" i="2"/>
  <c r="Q304" i="2"/>
  <c r="Q329" i="2"/>
  <c r="Q133" i="2"/>
  <c r="Q231" i="2"/>
  <c r="Q305" i="2"/>
  <c r="Q166" i="2"/>
  <c r="Q241" i="2"/>
  <c r="Q283" i="2"/>
  <c r="Q191" i="2"/>
  <c r="Q171" i="2"/>
  <c r="Q286" i="2"/>
  <c r="Q121" i="2"/>
  <c r="Q177" i="2"/>
  <c r="Q132" i="2"/>
  <c r="Q84" i="2"/>
  <c r="Q42" i="2"/>
  <c r="Q201" i="2"/>
  <c r="Q188" i="2"/>
  <c r="Q122" i="2"/>
  <c r="Q60" i="2"/>
  <c r="Q102" i="2"/>
  <c r="Q164" i="2"/>
  <c r="Q308" i="2"/>
  <c r="Q134" i="2"/>
  <c r="Q250" i="2"/>
  <c r="Q316" i="2"/>
  <c r="Q110" i="2"/>
  <c r="Q186" i="2"/>
  <c r="Q325" i="2"/>
  <c r="Q37" i="2"/>
  <c r="Q228" i="2"/>
  <c r="Q284" i="2"/>
  <c r="Q72" i="2"/>
  <c r="Q237" i="2"/>
  <c r="Q146" i="2"/>
  <c r="Q280" i="2"/>
  <c r="Q155" i="2"/>
  <c r="Q275" i="2"/>
  <c r="Q114" i="2"/>
  <c r="Q149" i="2"/>
  <c r="Q239" i="2"/>
  <c r="Q307" i="2"/>
  <c r="Q182" i="2"/>
  <c r="Q257" i="2"/>
  <c r="Q289" i="2"/>
  <c r="Q82" i="2"/>
  <c r="Q123" i="2"/>
  <c r="Q249" i="2"/>
  <c r="Q61" i="2"/>
  <c r="Q49" i="2"/>
  <c r="Q160" i="2"/>
  <c r="Q273" i="2"/>
  <c r="Q94" i="2"/>
  <c r="Q125" i="2"/>
  <c r="Q57" i="2"/>
  <c r="Q242" i="2"/>
  <c r="Q298" i="2"/>
  <c r="Q215" i="2"/>
  <c r="Q180" i="2"/>
  <c r="Q306" i="2"/>
  <c r="Q137" i="2"/>
  <c r="Q258" i="2"/>
  <c r="Q324" i="2"/>
  <c r="Q145" i="2"/>
  <c r="Q243" i="2"/>
  <c r="Q262" i="2"/>
  <c r="Q100" i="2"/>
  <c r="Q236" i="2"/>
  <c r="Q294" i="2"/>
  <c r="Q71" i="2"/>
  <c r="Q253" i="2"/>
  <c r="Q205" i="2"/>
  <c r="Q312" i="2"/>
  <c r="Q163" i="2"/>
  <c r="Q279" i="2"/>
  <c r="Q246" i="2"/>
  <c r="Q157" i="2"/>
  <c r="Q261" i="2"/>
  <c r="Q230" i="2"/>
  <c r="Q87" i="2"/>
  <c r="Q131" i="2"/>
  <c r="Q223" i="2"/>
  <c r="Q91" i="2"/>
  <c r="Q111" i="2"/>
  <c r="Q126" i="2"/>
  <c r="Q247" i="2"/>
  <c r="Q67" i="2"/>
  <c r="Q97" i="2"/>
  <c r="Q120" i="2"/>
  <c r="Q172" i="2"/>
  <c r="Q297" i="2"/>
  <c r="Q198" i="2"/>
  <c r="Q200" i="2"/>
  <c r="Q299" i="2"/>
  <c r="Q75" i="2"/>
  <c r="Q187" i="2"/>
  <c r="Q314" i="2"/>
  <c r="Q144" i="2"/>
  <c r="Q192" i="2"/>
  <c r="Q333" i="2"/>
  <c r="Q161" i="2"/>
  <c r="Q251" i="2"/>
  <c r="Q271" i="2"/>
  <c r="Q118" i="2"/>
  <c r="Q252" i="2"/>
  <c r="Q302" i="2"/>
  <c r="Q62" i="2"/>
  <c r="Q101" i="2"/>
  <c r="Q217" i="2"/>
  <c r="Q313" i="2"/>
  <c r="Q203" i="2"/>
  <c r="Q295" i="2"/>
  <c r="Q255" i="2"/>
  <c r="Q21" i="2"/>
  <c r="Q32" i="2"/>
  <c r="Q183" i="2"/>
  <c r="Q291" i="2"/>
  <c r="Q24" i="2"/>
  <c r="Q54" i="2"/>
  <c r="Q197" i="2"/>
  <c r="Q148" i="2"/>
  <c r="Q35" i="2"/>
  <c r="Q112" i="2"/>
  <c r="Q199" i="2"/>
  <c r="Q265" i="2"/>
  <c r="Q248" i="2"/>
  <c r="Q181" i="2"/>
  <c r="Q285" i="2"/>
  <c r="Q256" i="2"/>
  <c r="Q206" i="2"/>
  <c r="Q202" i="2"/>
  <c r="Q214" i="2"/>
  <c r="Q151" i="2"/>
  <c r="Q274" i="2"/>
  <c r="Q332" i="2"/>
  <c r="Q152" i="2"/>
  <c r="Q196" i="2"/>
  <c r="Q224" i="2"/>
  <c r="Q169" i="2"/>
  <c r="Q259" i="2"/>
  <c r="Q287" i="2"/>
  <c r="Q85" i="2"/>
  <c r="Q260" i="2"/>
  <c r="Q310" i="2"/>
  <c r="Q68" i="2"/>
  <c r="Q130" i="2"/>
  <c r="Q238" i="2"/>
  <c r="Q323" i="2"/>
  <c r="Q36" i="2"/>
  <c r="Q33" i="2"/>
  <c r="Q141" i="2"/>
  <c r="Q311" i="2"/>
  <c r="Q34" i="2"/>
  <c r="Q47" i="2"/>
  <c r="Q213" i="2"/>
  <c r="Q55" i="2"/>
  <c r="Q27" i="2"/>
  <c r="Q77" i="2"/>
  <c r="Q190" i="2"/>
  <c r="Q270" i="2"/>
  <c r="Q320" i="2"/>
  <c r="Q216" i="2"/>
  <c r="Q319" i="2"/>
  <c r="Q321" i="2"/>
  <c r="Q189" i="2"/>
  <c r="Q288" i="2"/>
  <c r="Q292" i="2"/>
  <c r="Q99" i="2"/>
  <c r="Q209" i="2"/>
  <c r="Q322" i="2"/>
  <c r="Q159" i="2"/>
  <c r="Q282" i="2"/>
  <c r="Q264" i="2"/>
  <c r="Q168" i="2"/>
  <c r="Q218" i="2"/>
  <c r="Q254" i="2"/>
  <c r="Q185" i="2"/>
  <c r="Q267" i="2"/>
  <c r="Q293" i="2"/>
  <c r="Q83" i="2"/>
  <c r="Q92" i="2"/>
  <c r="Q318" i="2"/>
  <c r="Q139" i="2"/>
  <c r="Q29" i="2"/>
  <c r="Q219" i="2"/>
  <c r="Q40" i="2"/>
  <c r="Q103" i="2"/>
  <c r="Q105" i="2"/>
  <c r="Q244" i="2"/>
  <c r="Q48" i="2"/>
  <c r="Q63" i="2"/>
  <c r="Q153" i="2"/>
  <c r="Q208" i="2"/>
  <c r="Q326" i="2"/>
  <c r="Q73" i="2"/>
  <c r="Q204" i="2"/>
  <c r="Q334" i="2"/>
  <c r="Q76" i="2"/>
  <c r="Q210" i="2"/>
  <c r="Q281" i="2"/>
  <c r="Q315" i="2"/>
  <c r="Q113" i="2"/>
  <c r="Q296" i="2"/>
  <c r="Q328" i="2"/>
  <c r="Q108" i="2"/>
  <c r="Q220" i="2"/>
  <c r="Q263" i="2"/>
  <c r="Q158" i="2"/>
  <c r="Q233" i="2"/>
  <c r="Q276" i="2"/>
  <c r="Q175" i="2"/>
  <c r="Q156" i="2"/>
  <c r="Q278" i="2"/>
  <c r="Q184" i="2"/>
  <c r="Q234" i="2"/>
  <c r="Q300" i="2"/>
  <c r="Q119" i="2"/>
  <c r="Q268" i="2"/>
  <c r="Q225" i="2"/>
  <c r="Q193" i="2"/>
  <c r="Q79" i="2"/>
  <c r="Q64" i="2"/>
  <c r="Q222" i="2"/>
  <c r="Q330" i="2"/>
  <c r="Q162" i="2"/>
  <c r="Q65" i="2"/>
  <c r="Q43" i="2"/>
  <c r="Q327" i="2"/>
  <c r="Q167" i="2"/>
  <c r="Q301" i="2"/>
  <c r="Q245" i="2"/>
  <c r="Q165" i="2"/>
  <c r="Q331" i="2"/>
  <c r="Q154" i="2"/>
  <c r="Q23" i="2"/>
  <c r="Q303" i="2"/>
  <c r="Q98" i="2"/>
  <c r="Q272" i="2"/>
  <c r="Q46" i="2"/>
  <c r="Q128" i="2"/>
  <c r="Q211" i="2"/>
  <c r="Q176" i="2"/>
  <c r="Q117" i="2"/>
  <c r="Q277" i="2"/>
  <c r="Q143" i="2"/>
  <c r="Q269" i="2"/>
  <c r="Q115" i="2"/>
  <c r="Q194" i="2"/>
  <c r="Q232" i="2"/>
  <c r="Q221" i="2"/>
  <c r="E6" i="2"/>
  <c r="E9" i="2" s="1"/>
  <c r="E10" i="2" s="1"/>
  <c r="O59" i="2"/>
  <c r="O54" i="2"/>
  <c r="O82" i="2"/>
  <c r="O48" i="2"/>
  <c r="O157" i="2"/>
  <c r="O152" i="2"/>
  <c r="O22" i="2"/>
  <c r="O23" i="2"/>
  <c r="O159" i="2"/>
  <c r="O65" i="2"/>
  <c r="O29" i="2"/>
  <c r="O189" i="2"/>
  <c r="O192" i="2"/>
  <c r="O26" i="2"/>
  <c r="O62" i="2"/>
  <c r="O191" i="2"/>
  <c r="O178" i="2"/>
  <c r="O109" i="2"/>
  <c r="O133" i="2"/>
  <c r="O258" i="2"/>
  <c r="O266" i="2"/>
  <c r="O335" i="2"/>
  <c r="O239" i="2"/>
  <c r="O304" i="2"/>
  <c r="O232" i="2"/>
  <c r="O236" i="2"/>
  <c r="O132" i="2"/>
  <c r="O286" i="2"/>
  <c r="O55" i="2"/>
  <c r="O141" i="2"/>
  <c r="O119" i="2"/>
  <c r="O287" i="2"/>
  <c r="O313" i="2"/>
  <c r="O184" i="2"/>
  <c r="O275" i="2"/>
  <c r="O154" i="2"/>
  <c r="O330" i="2"/>
  <c r="O269" i="2"/>
  <c r="O291" i="2"/>
  <c r="O32" i="2"/>
  <c r="O44" i="2"/>
  <c r="O117" i="2"/>
  <c r="O118" i="2"/>
  <c r="O47" i="2"/>
  <c r="O98" i="2"/>
  <c r="O249" i="2"/>
  <c r="O61" i="2"/>
  <c r="O69" i="2"/>
  <c r="O158" i="2"/>
  <c r="O226" i="2"/>
  <c r="O74" i="2"/>
  <c r="O130" i="2"/>
  <c r="O144" i="2"/>
  <c r="O93" i="2"/>
  <c r="O101" i="2"/>
  <c r="O97" i="2"/>
  <c r="O250" i="2"/>
  <c r="O35" i="2"/>
  <c r="O213" i="2"/>
  <c r="O233" i="2"/>
  <c r="O317" i="2"/>
  <c r="O336" i="2"/>
  <c r="O237" i="2"/>
  <c r="O326" i="2"/>
  <c r="O255" i="2"/>
  <c r="O312" i="2"/>
  <c r="O256" i="2"/>
  <c r="O252" i="2"/>
  <c r="O201" i="2"/>
  <c r="O315" i="2"/>
  <c r="O197" i="2"/>
  <c r="O254" i="2"/>
  <c r="O125" i="2"/>
  <c r="O302" i="2"/>
  <c r="O318" i="2"/>
  <c r="O231" i="2"/>
  <c r="O296" i="2"/>
  <c r="O187" i="2"/>
  <c r="O27" i="2"/>
  <c r="O120" i="2"/>
  <c r="O45" i="2"/>
  <c r="O183" i="2"/>
  <c r="O63" i="2"/>
  <c r="O156" i="2"/>
  <c r="O224" i="2"/>
  <c r="O60" i="2"/>
  <c r="O68" i="2"/>
  <c r="O181" i="2"/>
  <c r="O190" i="2"/>
  <c r="O103" i="2"/>
  <c r="O180" i="2"/>
  <c r="O248" i="2"/>
  <c r="O37" i="2"/>
  <c r="O31" i="2"/>
  <c r="O205" i="2"/>
  <c r="O225" i="2"/>
  <c r="O38" i="2"/>
  <c r="O142" i="2"/>
  <c r="O207" i="2"/>
  <c r="O308" i="2"/>
  <c r="O49" i="2"/>
  <c r="O259" i="2"/>
  <c r="O329" i="2"/>
  <c r="O185" i="2"/>
  <c r="O327" i="2"/>
  <c r="O263" i="2"/>
  <c r="O320" i="2"/>
  <c r="O162" i="2"/>
  <c r="O289" i="2"/>
  <c r="O122" i="2"/>
  <c r="O210" i="2"/>
  <c r="O151" i="2"/>
  <c r="O290" i="2"/>
  <c r="O268" i="2"/>
  <c r="O216" i="2"/>
  <c r="O297" i="2"/>
  <c r="O260" i="2"/>
  <c r="O295" i="2"/>
  <c r="O77" i="2"/>
  <c r="O84" i="2"/>
  <c r="O66" i="2"/>
  <c r="O166" i="2"/>
  <c r="O28" i="2"/>
  <c r="O92" i="2"/>
  <c r="O288" i="2"/>
  <c r="O53" i="2"/>
  <c r="O58" i="2"/>
  <c r="O128" i="2"/>
  <c r="O265" i="2"/>
  <c r="O87" i="2"/>
  <c r="O155" i="2"/>
  <c r="O193" i="2"/>
  <c r="O56" i="2"/>
  <c r="O30" i="2"/>
  <c r="O139" i="2"/>
  <c r="O198" i="2"/>
  <c r="O121" i="2"/>
  <c r="O204" i="2"/>
  <c r="O272" i="2"/>
  <c r="O276" i="2"/>
  <c r="O150" i="2"/>
  <c r="O309" i="2"/>
  <c r="O67" i="2"/>
  <c r="O262" i="2"/>
  <c r="O321" i="2"/>
  <c r="O219" i="2"/>
  <c r="O127" i="2"/>
  <c r="O280" i="2"/>
  <c r="O261" i="2"/>
  <c r="O235" i="2"/>
  <c r="O323" i="2"/>
  <c r="O221" i="2"/>
  <c r="O267" i="2"/>
  <c r="O46" i="2"/>
  <c r="O238" i="2"/>
  <c r="O311" i="2"/>
  <c r="O170" i="2"/>
  <c r="O43" i="2"/>
  <c r="O51" i="2"/>
  <c r="O140" i="2"/>
  <c r="O81" i="2"/>
  <c r="O173" i="2"/>
  <c r="O75" i="2"/>
  <c r="O195" i="2"/>
  <c r="O223" i="2"/>
  <c r="O91" i="2"/>
  <c r="O94" i="2"/>
  <c r="O172" i="2"/>
  <c r="O240" i="2"/>
  <c r="O111" i="2"/>
  <c r="O129" i="2"/>
  <c r="O247" i="2"/>
  <c r="O106" i="2"/>
  <c r="O112" i="2"/>
  <c r="O196" i="2"/>
  <c r="O264" i="2"/>
  <c r="O36" i="2"/>
  <c r="O179" i="2"/>
  <c r="O214" i="2"/>
  <c r="O177" i="2"/>
  <c r="O148" i="2"/>
  <c r="O316" i="2"/>
  <c r="O182" i="2"/>
  <c r="O325" i="2"/>
  <c r="O72" i="2"/>
  <c r="O273" i="2"/>
  <c r="O337" i="2"/>
  <c r="O279" i="2"/>
  <c r="O334" i="2"/>
  <c r="O209" i="2"/>
  <c r="O298" i="2"/>
  <c r="O163" i="2"/>
  <c r="O228" i="2"/>
  <c r="O131" i="2"/>
  <c r="O301" i="2"/>
  <c r="O175" i="2"/>
  <c r="O222" i="2"/>
  <c r="O200" i="2"/>
  <c r="O39" i="2"/>
  <c r="O88" i="2"/>
  <c r="O137" i="2"/>
  <c r="O124" i="2"/>
  <c r="O73" i="2"/>
  <c r="O161" i="2"/>
  <c r="O80" i="2"/>
  <c r="O79" i="2"/>
  <c r="O83" i="2"/>
  <c r="O147" i="2"/>
  <c r="O146" i="2"/>
  <c r="O64" i="2"/>
  <c r="O134" i="2"/>
  <c r="O102" i="2"/>
  <c r="O174" i="2"/>
  <c r="O114" i="2"/>
  <c r="O211" i="2"/>
  <c r="O186" i="2"/>
  <c r="O218" i="2"/>
  <c r="O324" i="2"/>
  <c r="O307" i="2"/>
  <c r="O113" i="2"/>
  <c r="O251" i="2"/>
  <c r="O212" i="2"/>
  <c r="O322" i="2"/>
  <c r="O100" i="2"/>
  <c r="O143" i="2"/>
  <c r="O57" i="2"/>
  <c r="O168" i="2"/>
  <c r="O42" i="2"/>
  <c r="O50" i="2"/>
  <c r="O271" i="2"/>
  <c r="O217" i="2"/>
  <c r="O299" i="2"/>
  <c r="O40" i="2"/>
  <c r="O78" i="2"/>
  <c r="O241" i="2"/>
  <c r="O300" i="2"/>
  <c r="O220" i="2"/>
  <c r="O34" i="2"/>
  <c r="O243" i="2"/>
  <c r="O95" i="2"/>
  <c r="O160" i="2"/>
  <c r="O105" i="2"/>
  <c r="O70" i="2"/>
  <c r="O229" i="2"/>
  <c r="O292" i="2"/>
  <c r="O278" i="2"/>
  <c r="O110" i="2"/>
  <c r="O115" i="2"/>
  <c r="O202" i="2"/>
  <c r="O283" i="2"/>
  <c r="O208" i="2"/>
  <c r="O24" i="2"/>
  <c r="O215" i="2"/>
  <c r="O116" i="2"/>
  <c r="O234" i="2"/>
  <c r="O52" i="2"/>
  <c r="O71" i="2"/>
  <c r="O294" i="2"/>
  <c r="O274" i="2"/>
  <c r="O149" i="2"/>
  <c r="O165" i="2"/>
  <c r="O176" i="2"/>
  <c r="O331" i="2"/>
  <c r="O246" i="2"/>
  <c r="O319" i="2"/>
  <c r="O96" i="2"/>
  <c r="O245" i="2"/>
  <c r="O25" i="2"/>
  <c r="O203" i="2"/>
  <c r="O76" i="2"/>
  <c r="O104" i="2"/>
  <c r="O306" i="2"/>
  <c r="O230" i="2"/>
  <c r="O188" i="2"/>
  <c r="O277" i="2"/>
  <c r="O284" i="2"/>
  <c r="O314" i="2"/>
  <c r="O293" i="2"/>
  <c r="O108" i="2"/>
  <c r="O310" i="2"/>
  <c r="O85" i="2"/>
  <c r="O253" i="2"/>
  <c r="O171" i="2"/>
  <c r="O199" i="2"/>
  <c r="O270" i="2"/>
  <c r="O164" i="2"/>
  <c r="O169" i="2"/>
  <c r="O281" i="2"/>
  <c r="O282" i="2"/>
  <c r="O285" i="2"/>
  <c r="O41" i="2"/>
  <c r="O86" i="2"/>
  <c r="O89" i="2"/>
  <c r="O167" i="2"/>
  <c r="O90" i="2"/>
  <c r="O206" i="2"/>
  <c r="O227" i="2"/>
  <c r="O135" i="2"/>
  <c r="O242" i="2"/>
  <c r="O332" i="2"/>
  <c r="O303" i="2"/>
  <c r="O305" i="2"/>
  <c r="O33" i="2"/>
  <c r="O257" i="2"/>
  <c r="O138" i="2"/>
  <c r="O126" i="2"/>
  <c r="O145" i="2"/>
  <c r="O328" i="2"/>
  <c r="O153" i="2"/>
  <c r="O21" i="2"/>
  <c r="O333" i="2"/>
  <c r="O99" i="2"/>
  <c r="O123" i="2"/>
  <c r="O244" i="2"/>
  <c r="O136" i="2"/>
  <c r="O194" i="2"/>
  <c r="O107" i="2"/>
  <c r="E4" i="2"/>
  <c r="P18" i="2"/>
  <c r="Q18" i="2"/>
  <c r="O18" i="2"/>
  <c r="E14" i="1" l="1"/>
  <c r="F18" i="1"/>
  <c r="F19" i="1" s="1"/>
  <c r="C18" i="1"/>
  <c r="M116" i="2"/>
  <c r="M274" i="2"/>
  <c r="M77" i="2"/>
  <c r="M26" i="2"/>
  <c r="M115" i="2"/>
  <c r="M208" i="2"/>
  <c r="M47" i="2"/>
  <c r="M330" i="2"/>
  <c r="M153" i="2"/>
  <c r="M79" i="2"/>
  <c r="M72" i="2"/>
  <c r="M319" i="2"/>
  <c r="M332" i="2"/>
  <c r="M53" i="2"/>
  <c r="M76" i="2"/>
  <c r="M336" i="2"/>
  <c r="M194" i="2"/>
  <c r="M178" i="2"/>
  <c r="M264" i="2"/>
  <c r="M40" i="2"/>
  <c r="M177" i="2"/>
  <c r="M301" i="2"/>
  <c r="M161" i="2"/>
  <c r="M329" i="2"/>
  <c r="M107" i="2"/>
  <c r="M81" i="2"/>
  <c r="M101" i="2"/>
  <c r="M50" i="2"/>
  <c r="M82" i="2"/>
  <c r="M171" i="2"/>
  <c r="M110" i="2"/>
  <c r="M253" i="2"/>
  <c r="M156" i="2"/>
  <c r="M228" i="2"/>
  <c r="M326" i="2"/>
  <c r="M249" i="2"/>
  <c r="M291" i="2"/>
  <c r="M168" i="2"/>
  <c r="M220" i="2"/>
  <c r="V8" i="2"/>
  <c r="M183" i="2"/>
  <c r="M271" i="2"/>
  <c r="M52" i="2"/>
  <c r="V6" i="2"/>
  <c r="M135" i="2"/>
  <c r="M114" i="2"/>
  <c r="M287" i="2"/>
  <c r="M184" i="2"/>
  <c r="M305" i="2"/>
  <c r="M37" i="2"/>
  <c r="M254" i="2"/>
  <c r="M317" i="2"/>
  <c r="M238" i="2"/>
  <c r="M227" i="2"/>
  <c r="M205" i="2"/>
  <c r="M265" i="2"/>
  <c r="M191" i="2"/>
  <c r="V13" i="2"/>
  <c r="M225" i="2"/>
  <c r="M150" i="2"/>
  <c r="M239" i="2"/>
  <c r="M133" i="2"/>
  <c r="M103" i="2"/>
  <c r="M248" i="2"/>
  <c r="M206" i="2"/>
  <c r="M71" i="2"/>
  <c r="M251" i="2"/>
  <c r="V9" i="2"/>
  <c r="M144" i="2"/>
  <c r="M209" i="2"/>
  <c r="M27" i="2"/>
  <c r="M217" i="2"/>
  <c r="M111" i="2"/>
  <c r="M322" i="2"/>
  <c r="M131" i="2"/>
  <c r="M137" i="2"/>
  <c r="M200" i="2"/>
  <c r="M80" i="2"/>
  <c r="M331" i="2"/>
  <c r="M105" i="2"/>
  <c r="M120" i="2"/>
  <c r="M267" i="2"/>
  <c r="M136" i="2"/>
  <c r="M310" i="2"/>
  <c r="M42" i="2"/>
  <c r="V7" i="2"/>
  <c r="M211" i="2"/>
  <c r="M307" i="2"/>
  <c r="M44" i="2"/>
  <c r="M182" i="2"/>
  <c r="M104" i="2"/>
  <c r="M223" i="2"/>
  <c r="V18" i="2"/>
  <c r="M230" i="2"/>
  <c r="M276" i="2"/>
  <c r="M243" i="2"/>
  <c r="M236" i="2"/>
  <c r="M34" i="2"/>
  <c r="M61" i="2"/>
  <c r="M232" i="2"/>
  <c r="V25" i="2"/>
  <c r="M45" i="2"/>
  <c r="M123" i="2"/>
  <c r="M31" i="2"/>
  <c r="M38" i="2"/>
  <c r="M207" i="2"/>
  <c r="M303" i="2"/>
  <c r="M234" i="2"/>
  <c r="M67" i="2"/>
  <c r="M158" i="2"/>
  <c r="M66" i="2"/>
  <c r="M289" i="2"/>
  <c r="M126" i="2"/>
  <c r="M165" i="2"/>
  <c r="M270" i="2"/>
  <c r="M89" i="2"/>
  <c r="M189" i="2"/>
  <c r="M85" i="2"/>
  <c r="M125" i="2"/>
  <c r="M280" i="2"/>
  <c r="M186" i="2"/>
  <c r="M233" i="2"/>
  <c r="M21" i="2"/>
  <c r="M152" i="2"/>
  <c r="M141" i="2"/>
  <c r="M193" i="2"/>
  <c r="M70" i="2"/>
  <c r="M241" i="2"/>
  <c r="M94" i="2"/>
  <c r="M235" i="2"/>
  <c r="M41" i="2"/>
  <c r="M98" i="2"/>
  <c r="V15" i="2"/>
  <c r="M321" i="2"/>
  <c r="M159" i="2"/>
  <c r="M100" i="2"/>
  <c r="M118" i="2"/>
  <c r="M198" i="2"/>
  <c r="M33" i="2"/>
  <c r="M218" i="2"/>
  <c r="M302" i="2"/>
  <c r="M51" i="2"/>
  <c r="M290" i="2"/>
  <c r="M65" i="2"/>
  <c r="V14" i="2"/>
  <c r="M314" i="2"/>
  <c r="M155" i="2"/>
  <c r="M109" i="2"/>
  <c r="M172" i="2"/>
  <c r="M257" i="2"/>
  <c r="M78" i="2"/>
  <c r="M237" i="2"/>
  <c r="M23" i="2"/>
  <c r="V4" i="2"/>
  <c r="M134" i="2"/>
  <c r="M176" i="2"/>
  <c r="M113" i="2"/>
  <c r="M244" i="2"/>
  <c r="M91" i="2"/>
  <c r="M215" i="2"/>
  <c r="M279" i="2"/>
  <c r="V24" i="2"/>
  <c r="M29" i="2"/>
  <c r="M337" i="2"/>
  <c r="M127" i="2"/>
  <c r="M164" i="2"/>
  <c r="M278" i="2"/>
  <c r="M24" i="2"/>
  <c r="M28" i="2"/>
  <c r="V21" i="2"/>
  <c r="M188" i="2"/>
  <c r="M214" i="2"/>
  <c r="M62" i="2"/>
  <c r="M231" i="2"/>
  <c r="M247" i="2"/>
  <c r="M128" i="2"/>
  <c r="M258" i="2"/>
  <c r="M252" i="2"/>
  <c r="M147" i="2"/>
  <c r="V17" i="2"/>
  <c r="M75" i="2"/>
  <c r="M299" i="2"/>
  <c r="M226" i="2"/>
  <c r="M306" i="2"/>
  <c r="M173" i="2"/>
  <c r="M99" i="2"/>
  <c r="M242" i="2"/>
  <c r="M96" i="2"/>
  <c r="M281" i="2"/>
  <c r="M154" i="2"/>
  <c r="M68" i="2"/>
  <c r="M333" i="2"/>
  <c r="M170" i="2"/>
  <c r="M157" i="2"/>
  <c r="M25" i="2"/>
  <c r="M74" i="2"/>
  <c r="M318" i="2"/>
  <c r="M148" i="2"/>
  <c r="M203" i="2"/>
  <c r="V16" i="2"/>
  <c r="M187" i="2"/>
  <c r="M140" i="2"/>
  <c r="M56" i="2"/>
  <c r="M295" i="2"/>
  <c r="M272" i="2"/>
  <c r="M199" i="2"/>
  <c r="M328" i="2"/>
  <c r="M325" i="2"/>
  <c r="M175" i="2"/>
  <c r="M283" i="2"/>
  <c r="M95" i="2"/>
  <c r="M169" i="2"/>
  <c r="M294" i="2"/>
  <c r="M139" i="2"/>
  <c r="M315" i="2"/>
  <c r="M192" i="2"/>
  <c r="M212" i="2"/>
  <c r="M142" i="2"/>
  <c r="M285" i="2"/>
  <c r="M250" i="2"/>
  <c r="M48" i="2"/>
  <c r="M204" i="2"/>
  <c r="M323" i="2"/>
  <c r="V23" i="2"/>
  <c r="M311" i="2"/>
  <c r="M97" i="2"/>
  <c r="M124" i="2"/>
  <c r="M308" i="2"/>
  <c r="M293" i="2"/>
  <c r="M300" i="2"/>
  <c r="M162" i="2"/>
  <c r="M160" i="2"/>
  <c r="V5" i="2"/>
  <c r="M324" i="2"/>
  <c r="M122" i="2"/>
  <c r="M277" i="2"/>
  <c r="M86" i="2"/>
  <c r="M93" i="2"/>
  <c r="M102" i="2"/>
  <c r="M313" i="2"/>
  <c r="V3" i="2"/>
  <c r="M297" i="2"/>
  <c r="V20" i="2"/>
  <c r="M35" i="2"/>
  <c r="M143" i="2"/>
  <c r="M57" i="2"/>
  <c r="M163" i="2"/>
  <c r="V19" i="2"/>
  <c r="M112" i="2"/>
  <c r="M221" i="2"/>
  <c r="M46" i="2"/>
  <c r="M335" i="2"/>
  <c r="M229" i="2"/>
  <c r="M298" i="2"/>
  <c r="M309" i="2"/>
  <c r="M269" i="2"/>
  <c r="M121" i="2"/>
  <c r="M259" i="2"/>
  <c r="M69" i="2"/>
  <c r="M256" i="2"/>
  <c r="M30" i="2"/>
  <c r="M246" i="2"/>
  <c r="M273" i="2"/>
  <c r="M87" i="2"/>
  <c r="M284" i="2"/>
  <c r="M130" i="2"/>
  <c r="M55" i="2"/>
  <c r="M88" i="2"/>
  <c r="M73" i="2"/>
  <c r="M138" i="2"/>
  <c r="M304" i="2"/>
  <c r="M132" i="2"/>
  <c r="M106" i="2"/>
  <c r="M245" i="2"/>
  <c r="M129" i="2"/>
  <c r="M63" i="2"/>
  <c r="M296" i="2"/>
  <c r="M149" i="2"/>
  <c r="M316" i="2"/>
  <c r="M108" i="2"/>
  <c r="M327" i="2"/>
  <c r="M179" i="2"/>
  <c r="M195" i="2"/>
  <c r="M180" i="2"/>
  <c r="M196" i="2"/>
  <c r="M292" i="2"/>
  <c r="M32" i="2"/>
  <c r="M216" i="2"/>
  <c r="V11" i="2"/>
  <c r="M117" i="2"/>
  <c r="M60" i="2"/>
  <c r="M22" i="2"/>
  <c r="M334" i="2"/>
  <c r="M58" i="2"/>
  <c r="M262" i="2"/>
  <c r="M320" i="2"/>
  <c r="M260" i="2"/>
  <c r="M151" i="2"/>
  <c r="V2" i="2"/>
  <c r="M39" i="2"/>
  <c r="M181" i="2"/>
  <c r="M64" i="2"/>
  <c r="M240" i="2"/>
  <c r="M90" i="2"/>
  <c r="M201" i="2"/>
  <c r="V12" i="2"/>
  <c r="M145" i="2"/>
  <c r="M266" i="2"/>
  <c r="M268" i="2"/>
  <c r="M286" i="2"/>
  <c r="M202" i="2"/>
  <c r="V22" i="2"/>
  <c r="V10" i="2"/>
  <c r="M282" i="2"/>
  <c r="M261" i="2"/>
  <c r="M36" i="2"/>
  <c r="M222" i="2"/>
  <c r="M92" i="2"/>
  <c r="M210" i="2"/>
  <c r="M167" i="2"/>
  <c r="M59" i="2"/>
  <c r="M312" i="2"/>
  <c r="M255" i="2"/>
  <c r="M174" i="2"/>
  <c r="M288" i="2"/>
  <c r="M224" i="2"/>
  <c r="M54" i="2"/>
  <c r="M263" i="2"/>
  <c r="M166" i="2"/>
  <c r="M119" i="2"/>
  <c r="M83" i="2"/>
  <c r="M185" i="2"/>
  <c r="M190" i="2"/>
  <c r="M197" i="2"/>
  <c r="M84" i="2"/>
  <c r="M43" i="2"/>
  <c r="V27" i="2"/>
  <c r="M213" i="2"/>
  <c r="M146" i="2"/>
  <c r="M219" i="2"/>
  <c r="M49" i="2"/>
  <c r="M275" i="2"/>
  <c r="V26" i="2"/>
  <c r="F8" i="2"/>
  <c r="G9" i="2" l="1"/>
  <c r="R275" i="2"/>
  <c r="N275" i="2"/>
  <c r="N197" i="2"/>
  <c r="R197" i="2"/>
  <c r="R224" i="2"/>
  <c r="N224" i="2"/>
  <c r="R92" i="2"/>
  <c r="N92" i="2"/>
  <c r="N286" i="2"/>
  <c r="R286" i="2"/>
  <c r="N64" i="2"/>
  <c r="R64" i="2"/>
  <c r="N58" i="2"/>
  <c r="R58" i="2"/>
  <c r="R292" i="2"/>
  <c r="N292" i="2"/>
  <c r="R149" i="2"/>
  <c r="N149" i="2"/>
  <c r="N138" i="2"/>
  <c r="R138" i="2"/>
  <c r="R246" i="2"/>
  <c r="N246" i="2"/>
  <c r="N298" i="2"/>
  <c r="R298" i="2"/>
  <c r="R57" i="2"/>
  <c r="N57" i="2"/>
  <c r="N93" i="2"/>
  <c r="R93" i="2"/>
  <c r="N300" i="2"/>
  <c r="R300" i="2"/>
  <c r="N204" i="2"/>
  <c r="R204" i="2"/>
  <c r="R139" i="2"/>
  <c r="N139" i="2"/>
  <c r="R199" i="2"/>
  <c r="N199" i="2"/>
  <c r="N148" i="2"/>
  <c r="R148" i="2"/>
  <c r="R154" i="2"/>
  <c r="N154" i="2"/>
  <c r="R299" i="2"/>
  <c r="N299" i="2"/>
  <c r="R231" i="2"/>
  <c r="N231" i="2"/>
  <c r="N164" i="2"/>
  <c r="R164" i="2"/>
  <c r="N244" i="2"/>
  <c r="R244" i="2"/>
  <c r="N257" i="2"/>
  <c r="R257" i="2"/>
  <c r="N51" i="2"/>
  <c r="R51" i="2"/>
  <c r="N321" i="2"/>
  <c r="R321" i="2"/>
  <c r="R193" i="2"/>
  <c r="N193" i="2"/>
  <c r="N85" i="2"/>
  <c r="R85" i="2"/>
  <c r="N158" i="2"/>
  <c r="R158" i="2"/>
  <c r="N45" i="2"/>
  <c r="R45" i="2"/>
  <c r="R230" i="2"/>
  <c r="N230" i="2"/>
  <c r="R80" i="2"/>
  <c r="N80" i="2"/>
  <c r="R209" i="2"/>
  <c r="N209" i="2"/>
  <c r="N133" i="2"/>
  <c r="R133" i="2"/>
  <c r="N227" i="2"/>
  <c r="R227" i="2"/>
  <c r="R114" i="2"/>
  <c r="N114" i="2"/>
  <c r="N168" i="2"/>
  <c r="R168" i="2"/>
  <c r="R171" i="2"/>
  <c r="N171" i="2"/>
  <c r="R301" i="2"/>
  <c r="N301" i="2"/>
  <c r="N53" i="2"/>
  <c r="R53" i="2"/>
  <c r="R208" i="2"/>
  <c r="N208" i="2"/>
  <c r="R49" i="2"/>
  <c r="N49" i="2"/>
  <c r="R190" i="2"/>
  <c r="N190" i="2"/>
  <c r="N288" i="2"/>
  <c r="R288" i="2"/>
  <c r="N222" i="2"/>
  <c r="R222" i="2"/>
  <c r="N268" i="2"/>
  <c r="R268" i="2"/>
  <c r="N181" i="2"/>
  <c r="R181" i="2"/>
  <c r="N334" i="2"/>
  <c r="R334" i="2"/>
  <c r="N196" i="2"/>
  <c r="R196" i="2"/>
  <c r="R296" i="2"/>
  <c r="N296" i="2"/>
  <c r="R73" i="2"/>
  <c r="N73" i="2"/>
  <c r="R30" i="2"/>
  <c r="N30" i="2"/>
  <c r="R229" i="2"/>
  <c r="N229" i="2"/>
  <c r="R143" i="2"/>
  <c r="N143" i="2"/>
  <c r="N86" i="2"/>
  <c r="R86" i="2"/>
  <c r="R293" i="2"/>
  <c r="N293" i="2"/>
  <c r="R48" i="2"/>
  <c r="N48" i="2"/>
  <c r="N294" i="2"/>
  <c r="R294" i="2"/>
  <c r="N272" i="2"/>
  <c r="R272" i="2"/>
  <c r="N318" i="2"/>
  <c r="R318" i="2"/>
  <c r="R281" i="2"/>
  <c r="N281" i="2"/>
  <c r="R75" i="2"/>
  <c r="N75" i="2"/>
  <c r="R62" i="2"/>
  <c r="N62" i="2"/>
  <c r="N127" i="2"/>
  <c r="R127" i="2"/>
  <c r="N113" i="2"/>
  <c r="R113" i="2"/>
  <c r="R172" i="2"/>
  <c r="N172" i="2"/>
  <c r="N302" i="2"/>
  <c r="R302" i="2"/>
  <c r="N141" i="2"/>
  <c r="R141" i="2"/>
  <c r="R189" i="2"/>
  <c r="N189" i="2"/>
  <c r="R67" i="2"/>
  <c r="N67" i="2"/>
  <c r="N42" i="2"/>
  <c r="R42" i="2"/>
  <c r="N200" i="2"/>
  <c r="R200" i="2"/>
  <c r="R144" i="2"/>
  <c r="N144" i="2"/>
  <c r="N239" i="2"/>
  <c r="R239" i="2"/>
  <c r="N238" i="2"/>
  <c r="R238" i="2"/>
  <c r="N135" i="2"/>
  <c r="R135" i="2"/>
  <c r="R291" i="2"/>
  <c r="N291" i="2"/>
  <c r="N82" i="2"/>
  <c r="R82" i="2"/>
  <c r="R177" i="2"/>
  <c r="N177" i="2"/>
  <c r="R332" i="2"/>
  <c r="N332" i="2"/>
  <c r="N115" i="2"/>
  <c r="R115" i="2"/>
  <c r="R219" i="2"/>
  <c r="N219" i="2"/>
  <c r="R185" i="2"/>
  <c r="N185" i="2"/>
  <c r="R174" i="2"/>
  <c r="N174" i="2"/>
  <c r="N36" i="2"/>
  <c r="R36" i="2"/>
  <c r="N266" i="2"/>
  <c r="R266" i="2"/>
  <c r="R39" i="2"/>
  <c r="N39" i="2"/>
  <c r="N22" i="2"/>
  <c r="R22" i="2"/>
  <c r="N180" i="2"/>
  <c r="R180" i="2"/>
  <c r="N63" i="2"/>
  <c r="R63" i="2"/>
  <c r="N88" i="2"/>
  <c r="R88" i="2"/>
  <c r="N256" i="2"/>
  <c r="R256" i="2"/>
  <c r="N335" i="2"/>
  <c r="R335" i="2"/>
  <c r="R35" i="2"/>
  <c r="N35" i="2"/>
  <c r="R277" i="2"/>
  <c r="N277" i="2"/>
  <c r="R308" i="2"/>
  <c r="N308" i="2"/>
  <c r="N250" i="2"/>
  <c r="R250" i="2"/>
  <c r="R169" i="2"/>
  <c r="N169" i="2"/>
  <c r="R295" i="2"/>
  <c r="N295" i="2"/>
  <c r="N74" i="2"/>
  <c r="R74" i="2"/>
  <c r="R96" i="2"/>
  <c r="N96" i="2"/>
  <c r="R214" i="2"/>
  <c r="N214" i="2"/>
  <c r="R337" i="2"/>
  <c r="N337" i="2"/>
  <c r="R176" i="2"/>
  <c r="N176" i="2"/>
  <c r="N109" i="2"/>
  <c r="R109" i="2"/>
  <c r="R218" i="2"/>
  <c r="N218" i="2"/>
  <c r="N98" i="2"/>
  <c r="R98" i="2"/>
  <c r="N152" i="2"/>
  <c r="R152" i="2"/>
  <c r="N89" i="2"/>
  <c r="R89" i="2"/>
  <c r="N234" i="2"/>
  <c r="R234" i="2"/>
  <c r="R232" i="2"/>
  <c r="N232" i="2"/>
  <c r="R223" i="2"/>
  <c r="N223" i="2"/>
  <c r="N310" i="2"/>
  <c r="R310" i="2"/>
  <c r="N137" i="2"/>
  <c r="R137" i="2"/>
  <c r="R150" i="2"/>
  <c r="N150" i="2"/>
  <c r="N317" i="2"/>
  <c r="R317" i="2"/>
  <c r="R249" i="2"/>
  <c r="N249" i="2"/>
  <c r="R50" i="2"/>
  <c r="N50" i="2"/>
  <c r="N40" i="2"/>
  <c r="R40" i="2"/>
  <c r="R319" i="2"/>
  <c r="N319" i="2"/>
  <c r="R26" i="2"/>
  <c r="N26" i="2"/>
  <c r="R146" i="2"/>
  <c r="N146" i="2"/>
  <c r="N83" i="2"/>
  <c r="R83" i="2"/>
  <c r="N255" i="2"/>
  <c r="R255" i="2"/>
  <c r="R261" i="2"/>
  <c r="N261" i="2"/>
  <c r="R145" i="2"/>
  <c r="N145" i="2"/>
  <c r="R60" i="2"/>
  <c r="N60" i="2"/>
  <c r="R195" i="2"/>
  <c r="N195" i="2"/>
  <c r="N129" i="2"/>
  <c r="R129" i="2"/>
  <c r="N55" i="2"/>
  <c r="R55" i="2"/>
  <c r="R69" i="2"/>
  <c r="N69" i="2"/>
  <c r="R46" i="2"/>
  <c r="N46" i="2"/>
  <c r="R122" i="2"/>
  <c r="N122" i="2"/>
  <c r="N124" i="2"/>
  <c r="R124" i="2"/>
  <c r="N285" i="2"/>
  <c r="R285" i="2"/>
  <c r="R95" i="2"/>
  <c r="N95" i="2"/>
  <c r="R56" i="2"/>
  <c r="N56" i="2"/>
  <c r="R25" i="2"/>
  <c r="N25" i="2"/>
  <c r="N242" i="2"/>
  <c r="R242" i="2"/>
  <c r="R147" i="2"/>
  <c r="N147" i="2"/>
  <c r="R188" i="2"/>
  <c r="N188" i="2"/>
  <c r="N29" i="2"/>
  <c r="R29" i="2"/>
  <c r="N134" i="2"/>
  <c r="R134" i="2"/>
  <c r="N155" i="2"/>
  <c r="R155" i="2"/>
  <c r="N33" i="2"/>
  <c r="R33" i="2"/>
  <c r="N41" i="2"/>
  <c r="R41" i="2"/>
  <c r="R21" i="2"/>
  <c r="N21" i="2"/>
  <c r="R270" i="2"/>
  <c r="N270" i="2"/>
  <c r="R303" i="2"/>
  <c r="N303" i="2"/>
  <c r="R61" i="2"/>
  <c r="N61" i="2"/>
  <c r="R104" i="2"/>
  <c r="N104" i="2"/>
  <c r="R136" i="2"/>
  <c r="N136" i="2"/>
  <c r="N131" i="2"/>
  <c r="R131" i="2"/>
  <c r="R251" i="2"/>
  <c r="N251" i="2"/>
  <c r="R225" i="2"/>
  <c r="N225" i="2"/>
  <c r="N254" i="2"/>
  <c r="R254" i="2"/>
  <c r="N52" i="2"/>
  <c r="R52" i="2"/>
  <c r="R326" i="2"/>
  <c r="N326" i="2"/>
  <c r="N101" i="2"/>
  <c r="R101" i="2"/>
  <c r="N264" i="2"/>
  <c r="R264" i="2"/>
  <c r="R72" i="2"/>
  <c r="N72" i="2"/>
  <c r="N77" i="2"/>
  <c r="R77" i="2"/>
  <c r="N213" i="2"/>
  <c r="R213" i="2"/>
  <c r="N119" i="2"/>
  <c r="R119" i="2"/>
  <c r="N312" i="2"/>
  <c r="R312" i="2"/>
  <c r="N282" i="2"/>
  <c r="R282" i="2"/>
  <c r="N151" i="2"/>
  <c r="R151" i="2"/>
  <c r="R117" i="2"/>
  <c r="N117" i="2"/>
  <c r="N179" i="2"/>
  <c r="R179" i="2"/>
  <c r="R245" i="2"/>
  <c r="N245" i="2"/>
  <c r="R130" i="2"/>
  <c r="N130" i="2"/>
  <c r="R259" i="2"/>
  <c r="N259" i="2"/>
  <c r="N221" i="2"/>
  <c r="R221" i="2"/>
  <c r="R297" i="2"/>
  <c r="N297" i="2"/>
  <c r="N324" i="2"/>
  <c r="R324" i="2"/>
  <c r="N97" i="2"/>
  <c r="R97" i="2"/>
  <c r="R142" i="2"/>
  <c r="N142" i="2"/>
  <c r="R283" i="2"/>
  <c r="N283" i="2"/>
  <c r="N140" i="2"/>
  <c r="R140" i="2"/>
  <c r="N157" i="2"/>
  <c r="R157" i="2"/>
  <c r="N99" i="2"/>
  <c r="R99" i="2"/>
  <c r="N252" i="2"/>
  <c r="R252" i="2"/>
  <c r="N314" i="2"/>
  <c r="R314" i="2"/>
  <c r="R198" i="2"/>
  <c r="N198" i="2"/>
  <c r="N235" i="2"/>
  <c r="R235" i="2"/>
  <c r="N233" i="2"/>
  <c r="R233" i="2"/>
  <c r="N165" i="2"/>
  <c r="R165" i="2"/>
  <c r="R207" i="2"/>
  <c r="N207" i="2"/>
  <c r="N34" i="2"/>
  <c r="R34" i="2"/>
  <c r="R182" i="2"/>
  <c r="N182" i="2"/>
  <c r="R267" i="2"/>
  <c r="N267" i="2"/>
  <c r="R322" i="2"/>
  <c r="N322" i="2"/>
  <c r="N71" i="2"/>
  <c r="R71" i="2"/>
  <c r="N37" i="2"/>
  <c r="R37" i="2"/>
  <c r="R271" i="2"/>
  <c r="N271" i="2"/>
  <c r="R228" i="2"/>
  <c r="N228" i="2"/>
  <c r="N81" i="2"/>
  <c r="R81" i="2"/>
  <c r="R178" i="2"/>
  <c r="N178" i="2"/>
  <c r="R79" i="2"/>
  <c r="N79" i="2"/>
  <c r="N274" i="2"/>
  <c r="R274" i="2"/>
  <c r="N166" i="2"/>
  <c r="R166" i="2"/>
  <c r="N59" i="2"/>
  <c r="R59" i="2"/>
  <c r="R201" i="2"/>
  <c r="N201" i="2"/>
  <c r="N260" i="2"/>
  <c r="R260" i="2"/>
  <c r="R327" i="2"/>
  <c r="N327" i="2"/>
  <c r="N106" i="2"/>
  <c r="R106" i="2"/>
  <c r="R284" i="2"/>
  <c r="N284" i="2"/>
  <c r="R121" i="2"/>
  <c r="N121" i="2"/>
  <c r="R112" i="2"/>
  <c r="N112" i="2"/>
  <c r="R311" i="2"/>
  <c r="N311" i="2"/>
  <c r="R212" i="2"/>
  <c r="N212" i="2"/>
  <c r="N175" i="2"/>
  <c r="R175" i="2"/>
  <c r="N187" i="2"/>
  <c r="R187" i="2"/>
  <c r="R170" i="2"/>
  <c r="N170" i="2"/>
  <c r="R173" i="2"/>
  <c r="N173" i="2"/>
  <c r="N258" i="2"/>
  <c r="R258" i="2"/>
  <c r="N28" i="2"/>
  <c r="R28" i="2"/>
  <c r="R279" i="2"/>
  <c r="N279" i="2"/>
  <c r="N23" i="2"/>
  <c r="R23" i="2"/>
  <c r="R118" i="2"/>
  <c r="N118" i="2"/>
  <c r="R94" i="2"/>
  <c r="N94" i="2"/>
  <c r="N186" i="2"/>
  <c r="R186" i="2"/>
  <c r="N126" i="2"/>
  <c r="R126" i="2"/>
  <c r="R38" i="2"/>
  <c r="N38" i="2"/>
  <c r="N236" i="2"/>
  <c r="R236" i="2"/>
  <c r="N44" i="2"/>
  <c r="R44" i="2"/>
  <c r="N120" i="2"/>
  <c r="R120" i="2"/>
  <c r="N111" i="2"/>
  <c r="R111" i="2"/>
  <c r="N206" i="2"/>
  <c r="R206" i="2"/>
  <c r="N191" i="2"/>
  <c r="R191" i="2"/>
  <c r="N305" i="2"/>
  <c r="R305" i="2"/>
  <c r="N183" i="2"/>
  <c r="R183" i="2"/>
  <c r="N156" i="2"/>
  <c r="R156" i="2"/>
  <c r="N107" i="2"/>
  <c r="R107" i="2"/>
  <c r="R194" i="2"/>
  <c r="N194" i="2"/>
  <c r="N153" i="2"/>
  <c r="R153" i="2"/>
  <c r="N116" i="2"/>
  <c r="R116" i="2"/>
  <c r="N43" i="2"/>
  <c r="R43" i="2"/>
  <c r="N263" i="2"/>
  <c r="R263" i="2"/>
  <c r="R167" i="2"/>
  <c r="N167" i="2"/>
  <c r="R90" i="2"/>
  <c r="N90" i="2"/>
  <c r="N320" i="2"/>
  <c r="R320" i="2"/>
  <c r="R216" i="2"/>
  <c r="N216" i="2"/>
  <c r="N108" i="2"/>
  <c r="R108" i="2"/>
  <c r="N132" i="2"/>
  <c r="R132" i="2"/>
  <c r="R87" i="2"/>
  <c r="N87" i="2"/>
  <c r="N269" i="2"/>
  <c r="R269" i="2"/>
  <c r="N313" i="2"/>
  <c r="R313" i="2"/>
  <c r="R160" i="2"/>
  <c r="N160" i="2"/>
  <c r="N192" i="2"/>
  <c r="R192" i="2"/>
  <c r="R325" i="2"/>
  <c r="N325" i="2"/>
  <c r="N333" i="2"/>
  <c r="R333" i="2"/>
  <c r="N306" i="2"/>
  <c r="R306" i="2"/>
  <c r="R128" i="2"/>
  <c r="N128" i="2"/>
  <c r="N24" i="2"/>
  <c r="R24" i="2"/>
  <c r="N215" i="2"/>
  <c r="R215" i="2"/>
  <c r="N237" i="2"/>
  <c r="R237" i="2"/>
  <c r="N65" i="2"/>
  <c r="R65" i="2"/>
  <c r="N100" i="2"/>
  <c r="R100" i="2"/>
  <c r="N241" i="2"/>
  <c r="R241" i="2"/>
  <c r="N280" i="2"/>
  <c r="R280" i="2"/>
  <c r="R289" i="2"/>
  <c r="N289" i="2"/>
  <c r="R31" i="2"/>
  <c r="N31" i="2"/>
  <c r="R243" i="2"/>
  <c r="N243" i="2"/>
  <c r="R307" i="2"/>
  <c r="N307" i="2"/>
  <c r="N105" i="2"/>
  <c r="R105" i="2"/>
  <c r="R217" i="2"/>
  <c r="N217" i="2"/>
  <c r="R248" i="2"/>
  <c r="N248" i="2"/>
  <c r="N265" i="2"/>
  <c r="R265" i="2"/>
  <c r="R184" i="2"/>
  <c r="N184" i="2"/>
  <c r="N253" i="2"/>
  <c r="R253" i="2"/>
  <c r="R329" i="2"/>
  <c r="N329" i="2"/>
  <c r="N336" i="2"/>
  <c r="R336" i="2"/>
  <c r="N330" i="2"/>
  <c r="R330" i="2"/>
  <c r="N84" i="2"/>
  <c r="R84" i="2"/>
  <c r="N54" i="2"/>
  <c r="R54" i="2"/>
  <c r="N210" i="2"/>
  <c r="R210" i="2"/>
  <c r="N202" i="2"/>
  <c r="R202" i="2"/>
  <c r="N240" i="2"/>
  <c r="R240" i="2"/>
  <c r="R262" i="2"/>
  <c r="N262" i="2"/>
  <c r="R32" i="2"/>
  <c r="N32" i="2"/>
  <c r="N316" i="2"/>
  <c r="R316" i="2"/>
  <c r="R304" i="2"/>
  <c r="N304" i="2"/>
  <c r="R273" i="2"/>
  <c r="N273" i="2"/>
  <c r="N309" i="2"/>
  <c r="R309" i="2"/>
  <c r="N163" i="2"/>
  <c r="R163" i="2"/>
  <c r="N102" i="2"/>
  <c r="R102" i="2"/>
  <c r="R162" i="2"/>
  <c r="N162" i="2"/>
  <c r="N323" i="2"/>
  <c r="R323" i="2"/>
  <c r="R315" i="2"/>
  <c r="N315" i="2"/>
  <c r="N328" i="2"/>
  <c r="R328" i="2"/>
  <c r="N203" i="2"/>
  <c r="R203" i="2"/>
  <c r="N68" i="2"/>
  <c r="R68" i="2"/>
  <c r="N226" i="2"/>
  <c r="R226" i="2"/>
  <c r="N247" i="2"/>
  <c r="R247" i="2"/>
  <c r="N278" i="2"/>
  <c r="R278" i="2"/>
  <c r="N91" i="2"/>
  <c r="R91" i="2"/>
  <c r="R78" i="2"/>
  <c r="N78" i="2"/>
  <c r="N290" i="2"/>
  <c r="R290" i="2"/>
  <c r="N159" i="2"/>
  <c r="R159" i="2"/>
  <c r="N70" i="2"/>
  <c r="R70" i="2"/>
  <c r="R125" i="2"/>
  <c r="N125" i="2"/>
  <c r="N66" i="2"/>
  <c r="R66" i="2"/>
  <c r="N123" i="2"/>
  <c r="R123" i="2"/>
  <c r="N276" i="2"/>
  <c r="R276" i="2"/>
  <c r="R211" i="2"/>
  <c r="N211" i="2"/>
  <c r="N331" i="2"/>
  <c r="R331" i="2"/>
  <c r="N27" i="2"/>
  <c r="R27" i="2"/>
  <c r="R103" i="2"/>
  <c r="N103" i="2"/>
  <c r="R205" i="2"/>
  <c r="N205" i="2"/>
  <c r="R287" i="2"/>
  <c r="N287" i="2"/>
  <c r="N220" i="2"/>
  <c r="R220" i="2"/>
  <c r="R110" i="2"/>
  <c r="N110" i="2"/>
  <c r="R161" i="2"/>
  <c r="N161" i="2"/>
  <c r="N76" i="2"/>
  <c r="R76" i="2"/>
  <c r="N47" i="2"/>
  <c r="R47" i="2"/>
  <c r="N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<sst xmlns="http://schemas.openxmlformats.org/spreadsheetml/2006/main" count="686" uniqueCount="249">
  <si>
    <t>V0502 Oph / GSC 00383-00916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</si>
  <si>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</si>
  <si>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</si>
  <si>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</si>
  <si>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</si>
  <si>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</si>
  <si>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</si>
  <si>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</si>
  <si>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</si>
  <si>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</si>
  <si>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</si>
  <si>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</si>
  <si>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</si>
  <si>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</si>
  <si>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</si>
  <si>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</si>
  <si>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</si>
  <si>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</si>
  <si>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</si>
  <si>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</si>
  <si>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</si>
  <si>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</si>
  <si>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</si>
  <si>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</si>
  <si>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</si>
  <si>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</si>
  <si>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</si>
  <si>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</si>
  <si>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</si>
  <si>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</si>
  <si>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</si>
  <si>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</si>
  <si>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</si>
  <si>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</si>
  <si>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</si>
  <si>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</si>
  <si>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</si>
  <si>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</si>
  <si>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</si>
  <si>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</si>
  <si>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</si>
  <si>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</si>
  <si>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</si>
  <si>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</si>
  <si>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</si>
  <si>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</si>
  <si>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</si>
  <si>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</si>
  <si>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Binnendijk (1969)</t>
  </si>
  <si>
    <t>I</t>
  </si>
  <si>
    <t>V</t>
  </si>
  <si>
    <t> AC 21.8 </t>
  </si>
  <si>
    <t>Lause (1937)</t>
  </si>
  <si>
    <t>Locher K</t>
  </si>
  <si>
    <t>B</t>
  </si>
  <si>
    <t>v</t>
  </si>
  <si>
    <t>Struve &amp; Gratton (1948)</t>
  </si>
  <si>
    <t>sp</t>
  </si>
  <si>
    <t>Fitch  (1964)</t>
  </si>
  <si>
    <t>pe</t>
  </si>
  <si>
    <t>Elias D</t>
  </si>
  <si>
    <t>1964AJ.....69..316F</t>
  </si>
  <si>
    <t>?</t>
  </si>
  <si>
    <t>Kwee (1958)</t>
  </si>
  <si>
    <t>II</t>
  </si>
  <si>
    <t> JO 43.161 </t>
  </si>
  <si>
    <t>Szafraniec (1962)</t>
  </si>
  <si>
    <t>Hinderer (1960)</t>
  </si>
  <si>
    <t>Kwee (1968)</t>
  </si>
  <si>
    <t>K</t>
  </si>
  <si>
    <t>Wilson (1967)</t>
  </si>
  <si>
    <t>Kukarkin 1970</t>
  </si>
  <si>
    <t>Magalashvili &amp; Kumsishvili (1964)</t>
  </si>
  <si>
    <t>Oburka (1965)</t>
  </si>
  <si>
    <t>ptg</t>
  </si>
  <si>
    <t>IBVS 0508</t>
  </si>
  <si>
    <t>GCVS 4</t>
  </si>
  <si>
    <t>Polushina (1975)</t>
  </si>
  <si>
    <t>IBVS 0937</t>
  </si>
  <si>
    <t>AJ 103,1658</t>
  </si>
  <si>
    <t>IBVS 0842</t>
  </si>
  <si>
    <t>Demircan 1992</t>
  </si>
  <si>
    <t>BBSAG Bull.22</t>
  </si>
  <si>
    <t>BBSAG Bull.23</t>
  </si>
  <si>
    <t>IBVS 1163</t>
  </si>
  <si>
    <t>BBSAG Bull.28</t>
  </si>
  <si>
    <t>BBSAG Bull.29</t>
  </si>
  <si>
    <t>IBVS 1449</t>
  </si>
  <si>
    <t>Ebersberger et al.  (1978)</t>
  </si>
  <si>
    <t>IBVS 1449 </t>
  </si>
  <si>
    <t>BBSAG Bull.33</t>
  </si>
  <si>
    <t>IBVS 1569</t>
  </si>
  <si>
    <t>BBSAG Bull.38</t>
  </si>
  <si>
    <t>BBSAG Bull.43</t>
  </si>
  <si>
    <t>BBSAG Bull.46</t>
  </si>
  <si>
    <t> BBS 43 </t>
  </si>
  <si>
    <t>IBVS 2545</t>
  </si>
  <si>
    <t>BBSAG Bull.48</t>
  </si>
  <si>
    <t>BBSAG Bull.49</t>
  </si>
  <si>
    <t>BBSAG Bull.60</t>
  </si>
  <si>
    <t>BBSAG 60</t>
  </si>
  <si>
    <t>BBSAG Bull.78</t>
  </si>
  <si>
    <t>BBSAG Bull.77</t>
  </si>
  <si>
    <t>BBSAG 78</t>
  </si>
  <si>
    <t>IBVS 3218</t>
  </si>
  <si>
    <t>Lipari 1987AJ.....94..792</t>
  </si>
  <si>
    <t>BBSAG Bull.80</t>
  </si>
  <si>
    <t>Rovithis et al.  (1988)</t>
  </si>
  <si>
    <t>AAPSS 74,265</t>
  </si>
  <si>
    <t>1988A&amp;AS…74..265</t>
  </si>
  <si>
    <t>AAP SS74,265</t>
  </si>
  <si>
    <t>AAPSS 74.265</t>
  </si>
  <si>
    <t>BBSAG Bull.81</t>
  </si>
  <si>
    <t>MEX. REV. 17,97</t>
  </si>
  <si>
    <t>BBSAG Bull.86</t>
  </si>
  <si>
    <t>BBSAG Bull.89</t>
  </si>
  <si>
    <t>BRNO 30</t>
  </si>
  <si>
    <t>BBSAG Bull.96</t>
  </si>
  <si>
    <t>BBSAG Bull.98</t>
  </si>
  <si>
    <t>BAAVSS 91,16</t>
  </si>
  <si>
    <t>BBSAG Bull.101</t>
  </si>
  <si>
    <t>BBSAG Bull.109</t>
  </si>
  <si>
    <t>BBSAG Bull.113</t>
  </si>
  <si>
    <t>BBSAG Bull.118</t>
  </si>
  <si>
    <t>IBVS 5507</t>
  </si>
  <si>
    <t>VSB 47 </t>
  </si>
  <si>
    <t> BBS 121 </t>
  </si>
  <si>
    <t>VSB 38 </t>
  </si>
  <si>
    <t>VSB 39 </t>
  </si>
  <si>
    <t>IBVS 5662</t>
  </si>
  <si>
    <t>IBVS 5616</t>
  </si>
  <si>
    <t>VSB 43 </t>
  </si>
  <si>
    <t>IBVS 5809</t>
  </si>
  <si>
    <t>VSB 44 </t>
  </si>
  <si>
    <t>IBVS 5649</t>
  </si>
  <si>
    <t>IBVS 5754 </t>
  </si>
  <si>
    <t>IBVS 5707</t>
  </si>
  <si>
    <t>VSB 45 </t>
  </si>
  <si>
    <t>VSB 46 </t>
  </si>
  <si>
    <t>IBVS 5887</t>
  </si>
  <si>
    <t>VSB 48 </t>
  </si>
  <si>
    <t>OEJV 0160</t>
  </si>
  <si>
    <t>VSB 53 </t>
  </si>
  <si>
    <t>VSB 55 </t>
  </si>
  <si>
    <t>VSB 56 </t>
  </si>
  <si>
    <t>VSB-059</t>
  </si>
  <si>
    <t>JAVSO..42..426</t>
  </si>
  <si>
    <t>IBVS 6191</t>
  </si>
  <si>
    <t>JAVSO..44..164</t>
  </si>
  <si>
    <t>IBVS 6244</t>
  </si>
  <si>
    <t>JAVSO..45..215</t>
  </si>
  <si>
    <t>JAVSO..47..105</t>
  </si>
  <si>
    <t>JAVSO..48..256</t>
  </si>
  <si>
    <t>VSB 067</t>
  </si>
  <si>
    <t>cG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</si>
  <si>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</si>
  <si>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</si>
  <si>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</si>
  <si>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</si>
  <si>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</si>
  <si>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</si>
  <si>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</si>
  <si>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</si>
  <si>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</si>
  <si>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</si>
  <si>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</si>
  <si>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</si>
  <si>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</si>
  <si>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</si>
  <si>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</si>
  <si>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</si>
  <si>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</si>
  <si>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</si>
  <si>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</si>
  <si>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</si>
  <si>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</si>
  <si>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</si>
  <si>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</si>
  <si>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</si>
  <si>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</si>
  <si>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</si>
  <si>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</si>
  <si>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</si>
  <si>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</si>
  <si>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</si>
  <si>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</si>
  <si>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</si>
  <si>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</si>
  <si>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</si>
  <si>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</si>
  <si>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</si>
  <si>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</si>
  <si>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</si>
  <si>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</si>
  <si>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</si>
  <si>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</si>
  <si>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</si>
  <si>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</si>
  <si>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</si>
  <si>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</si>
  <si>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</si>
  <si>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</si>
  <si>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</si>
  <si>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</si>
  <si>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</si>
  <si>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</si>
  <si>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</si>
  <si>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</si>
  <si>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</si>
  <si>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</si>
  <si>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</si>
  <si>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</si>
  <si>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</si>
  <si>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</si>
  <si>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</si>
  <si>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</si>
  <si>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</si>
  <si>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</si>
  <si>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</si>
  <si>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</si>
  <si>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</si>
  <si>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</si>
  <si>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</si>
  <si>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</si>
  <si>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</si>
  <si>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</si>
  <si>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</si>
  <si>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</si>
  <si>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</si>
  <si>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</si>
  <si>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</si>
  <si>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</si>
  <si>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</si>
  <si>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</si>
  <si>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</si>
  <si>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</si>
  <si>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</si>
  <si>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</si>
  <si>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</si>
  <si>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</si>
  <si>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</si>
  <si>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</si>
  <si>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</si>
  <si>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</si>
  <si>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</si>
  <si>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VSB, 91</t>
  </si>
  <si>
    <t>Ha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</si>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</sst>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0.0000"/>
    <numFmt numFmtId="167" formatCode="m/d/yyyy"/>
    <numFmt numFmtId="168" formatCode="0.E+00"/>
    <numFmt numFmtId="169" formatCode="0.0%"/>
    <numFmt numFmtId="170" formatCode="0.00000"/>
    <numFmt numFmtId="172" formatCode="d/m/yyyy;@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2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>
      <alignment vertical="top"/>
    </xf>
    <xf numFmtId="0" fontId="9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65" fontId="9" fillId="0" borderId="0" xfId="0" applyNumberFormat="1" applyFont="1">
      <alignment vertical="top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top" indent="1"/>
    </xf>
    <xf numFmtId="166" fontId="5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/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/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wrapText="1"/>
    </xf>
    <xf numFmtId="0" fontId="5" fillId="0" borderId="0" xfId="5" applyFont="1" applyAlignment="1">
      <alignment horizontal="left" wrapText="1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3" fillId="0" borderId="0" xfId="5" applyFont="1"/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12" xfId="0" applyFont="1" applyBorder="1">
      <alignment vertical="top"/>
    </xf>
    <xf numFmtId="0" fontId="17" fillId="0" borderId="13" xfId="0" applyFont="1" applyBorder="1">
      <alignment vertical="top"/>
    </xf>
    <xf numFmtId="0" fontId="9" fillId="0" borderId="5" xfId="0" applyFont="1" applyBorder="1">
      <alignment vertical="top"/>
    </xf>
    <xf numFmtId="168" fontId="9" fillId="0" borderId="5" xfId="0" applyNumberFormat="1" applyFont="1" applyBorder="1" applyAlignment="1">
      <alignment horizontal="center"/>
    </xf>
    <xf numFmtId="169" fontId="4" fillId="0" borderId="0" xfId="0" applyNumberFormat="1" applyFont="1">
      <alignment vertical="top"/>
    </xf>
    <xf numFmtId="167" fontId="0" fillId="0" borderId="0" xfId="0" applyNumberFormat="1">
      <alignment vertical="top"/>
    </xf>
    <xf numFmtId="0" fontId="4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6" xfId="0" applyFont="1" applyBorder="1">
      <alignment vertical="top"/>
    </xf>
    <xf numFmtId="168" fontId="9" fillId="0" borderId="6" xfId="0" applyNumberFormat="1" applyFont="1" applyBorder="1" applyAlignment="1">
      <alignment horizontal="center"/>
    </xf>
    <xf numFmtId="0" fontId="4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7" xfId="0" applyFont="1" applyBorder="1">
      <alignment vertical="top"/>
    </xf>
    <xf numFmtId="168" fontId="9" fillId="0" borderId="7" xfId="0" applyNumberFormat="1" applyFont="1" applyBorder="1" applyAlignment="1">
      <alignment horizontal="center"/>
    </xf>
    <xf numFmtId="0" fontId="16" fillId="0" borderId="2" xfId="0" applyFont="1" applyBorder="1">
      <alignment vertical="top"/>
    </xf>
    <xf numFmtId="0" fontId="0" fillId="0" borderId="2" xfId="0" applyBorder="1">
      <alignment vertical="top"/>
    </xf>
    <xf numFmtId="0" fontId="17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0" fontId="4" fillId="0" borderId="0" xfId="0" applyNumberFormat="1" applyFont="1">
      <alignment vertical="top"/>
    </xf>
    <xf numFmtId="0" fontId="18" fillId="0" borderId="0" xfId="0" applyFont="1">
      <alignment vertical="top"/>
    </xf>
    <xf numFmtId="169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13" fillId="0" borderId="0" xfId="0" applyFont="1">
      <alignment vertical="top"/>
    </xf>
    <xf numFmtId="0" fontId="19" fillId="0" borderId="0" xfId="0" applyFont="1">
      <alignment vertical="top"/>
    </xf>
    <xf numFmtId="0" fontId="11" fillId="0" borderId="0" xfId="0" applyFont="1">
      <alignment vertical="top"/>
    </xf>
    <xf numFmtId="0" fontId="16" fillId="0" borderId="0" xfId="0" applyFont="1" applyAlignment="1">
      <alignment horizontal="center"/>
    </xf>
    <xf numFmtId="0" fontId="8" fillId="3" borderId="1" xfId="0" applyFont="1" applyFill="1" applyBorder="1">
      <alignment vertical="top"/>
    </xf>
    <xf numFmtId="0" fontId="8" fillId="3" borderId="18" xfId="0" applyFont="1" applyFill="1" applyBorder="1">
      <alignment vertical="top"/>
    </xf>
    <xf numFmtId="0" fontId="9" fillId="0" borderId="18" xfId="0" applyFont="1" applyBorder="1">
      <alignment vertical="top"/>
    </xf>
    <xf numFmtId="0" fontId="9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0" fontId="21" fillId="0" borderId="0" xfId="0" applyNumberFormat="1" applyFont="1" applyAlignment="1">
      <alignment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70" fontId="21" fillId="0" borderId="0" xfId="0" applyNumberFormat="1" applyFont="1" applyAlignment="1" applyProtection="1">
      <alignment vertical="center" wrapText="1"/>
      <protection locked="0"/>
    </xf>
    <xf numFmtId="172" fontId="0" fillId="0" borderId="0" xfId="0" applyNumberForma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Oph - O-C Diagr.</a:t>
            </a:r>
          </a:p>
        </c:rich>
      </c:tx>
      <c:layout>
        <c:manualLayout>
          <c:xMode val="edge"/>
          <c:yMode val="edge"/>
          <c:x val="0.34328410441232154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57072801799598"/>
          <c:y val="0.24528377212243305"/>
          <c:w val="0.79602118965910951"/>
          <c:h val="0.5314481729319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Active!$H$21:$H$229</c:f>
              <c:numCache>
                <c:formatCode>General</c:formatCode>
                <c:ptCount val="209"/>
                <c:pt idx="0">
                  <c:v>-0.10733284999878379</c:v>
                </c:pt>
                <c:pt idx="1">
                  <c:v>-0.10643284999969183</c:v>
                </c:pt>
                <c:pt idx="2">
                  <c:v>-0.10443284999928437</c:v>
                </c:pt>
                <c:pt idx="3">
                  <c:v>-0.10576079999736976</c:v>
                </c:pt>
                <c:pt idx="4">
                  <c:v>-0.10454769999705604</c:v>
                </c:pt>
                <c:pt idx="5">
                  <c:v>-0.10408874999848194</c:v>
                </c:pt>
                <c:pt idx="6">
                  <c:v>-0.10787564999918686</c:v>
                </c:pt>
                <c:pt idx="7">
                  <c:v>-0.11694159999751719</c:v>
                </c:pt>
                <c:pt idx="8">
                  <c:v>-8.7384399994334672E-2</c:v>
                </c:pt>
                <c:pt idx="9">
                  <c:v>-0.13677829999869573</c:v>
                </c:pt>
                <c:pt idx="10">
                  <c:v>-9.9877000000560656E-2</c:v>
                </c:pt>
                <c:pt idx="11">
                  <c:v>-7.9516749996400904E-2</c:v>
                </c:pt>
                <c:pt idx="12">
                  <c:v>-1.439984999524313E-2</c:v>
                </c:pt>
                <c:pt idx="36">
                  <c:v>-2.5033249985426664E-3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0E-4D5B-9A39-1635D98551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Active!$I$21:$I$229</c:f>
              <c:numCache>
                <c:formatCode>General</c:formatCode>
                <c:ptCount val="209"/>
                <c:pt idx="58">
                  <c:v>3.5956250067101792E-3</c:v>
                </c:pt>
                <c:pt idx="59">
                  <c:v>1.3251000054879114E-3</c:v>
                </c:pt>
                <c:pt idx="60">
                  <c:v>-3.9292750007007271E-3</c:v>
                </c:pt>
                <c:pt idx="62">
                  <c:v>-4.5851749964640476E-3</c:v>
                </c:pt>
                <c:pt idx="63">
                  <c:v>2.9473500035237521E-3</c:v>
                </c:pt>
                <c:pt idx="64">
                  <c:v>-1.7618824997043703E-2</c:v>
                </c:pt>
                <c:pt idx="65">
                  <c:v>-6.0329249972710386E-3</c:v>
                </c:pt>
                <c:pt idx="66">
                  <c:v>-1.3821175001794472E-2</c:v>
                </c:pt>
                <c:pt idx="67">
                  <c:v>-1.9387349995668046E-2</c:v>
                </c:pt>
                <c:pt idx="72">
                  <c:v>2.6897999996435829E-3</c:v>
                </c:pt>
                <c:pt idx="80">
                  <c:v>4.7440500056836754E-3</c:v>
                </c:pt>
                <c:pt idx="81">
                  <c:v>-9.2734499921789393E-3</c:v>
                </c:pt>
                <c:pt idx="82">
                  <c:v>4.4560250025824644E-3</c:v>
                </c:pt>
                <c:pt idx="83">
                  <c:v>3.9860000106273219E-4</c:v>
                </c:pt>
                <c:pt idx="87">
                  <c:v>4.6713500050827861E-3</c:v>
                </c:pt>
                <c:pt idx="88">
                  <c:v>-8.3739999536192045E-4</c:v>
                </c:pt>
                <c:pt idx="89">
                  <c:v>-1.4134425000520423E-2</c:v>
                </c:pt>
                <c:pt idx="90">
                  <c:v>-1.3234425001428463E-2</c:v>
                </c:pt>
                <c:pt idx="92">
                  <c:v>-1.988234999589622E-2</c:v>
                </c:pt>
                <c:pt idx="93">
                  <c:v>-2.3063150001689792E-2</c:v>
                </c:pt>
                <c:pt idx="99">
                  <c:v>-1.9084699997620191E-2</c:v>
                </c:pt>
                <c:pt idx="115">
                  <c:v>-1.2806550003006123E-2</c:v>
                </c:pt>
                <c:pt idx="117">
                  <c:v>-2.9102199994667899E-2</c:v>
                </c:pt>
                <c:pt idx="120">
                  <c:v>-3.1205849998514168E-2</c:v>
                </c:pt>
                <c:pt idx="121">
                  <c:v>-3.3080249995691702E-2</c:v>
                </c:pt>
                <c:pt idx="122">
                  <c:v>-5.844184999295976E-2</c:v>
                </c:pt>
                <c:pt idx="123">
                  <c:v>-5.4425699992862064E-2</c:v>
                </c:pt>
                <c:pt idx="125">
                  <c:v>-5.1240449996839743E-2</c:v>
                </c:pt>
                <c:pt idx="130">
                  <c:v>-4.0686899999855086E-2</c:v>
                </c:pt>
                <c:pt idx="134">
                  <c:v>-5.1875924997148104E-2</c:v>
                </c:pt>
                <c:pt idx="136">
                  <c:v>-6.3983924999774899E-2</c:v>
                </c:pt>
                <c:pt idx="137">
                  <c:v>-8.0606674993759952E-2</c:v>
                </c:pt>
                <c:pt idx="176">
                  <c:v>-0.14811032489524223</c:v>
                </c:pt>
                <c:pt idx="177">
                  <c:v>-0.1387087998809875</c:v>
                </c:pt>
                <c:pt idx="178">
                  <c:v>-0.14542212484229822</c:v>
                </c:pt>
                <c:pt idx="179">
                  <c:v>-0.13834854996093782</c:v>
                </c:pt>
                <c:pt idx="180">
                  <c:v>-0.14361907481361413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0E-4D5B-9A39-1635D98551C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Active!$J$21:$J$229</c:f>
              <c:numCache>
                <c:formatCode>General</c:formatCode>
                <c:ptCount val="209"/>
                <c:pt idx="13">
                  <c:v>-3.6063999941688962E-3</c:v>
                </c:pt>
                <c:pt idx="14">
                  <c:v>-2.8063999925507233E-3</c:v>
                </c:pt>
                <c:pt idx="15">
                  <c:v>-4.1965749987866729E-3</c:v>
                </c:pt>
                <c:pt idx="16">
                  <c:v>-2.5002250040415674E-3</c:v>
                </c:pt>
                <c:pt idx="17">
                  <c:v>-8.9749955805018544E-6</c:v>
                </c:pt>
                <c:pt idx="18">
                  <c:v>2.2180000087246299E-4</c:v>
                </c:pt>
                <c:pt idx="19">
                  <c:v>-1.3487249962054193E-3</c:v>
                </c:pt>
                <c:pt idx="20">
                  <c:v>-1.1487249939818867E-3</c:v>
                </c:pt>
                <c:pt idx="21">
                  <c:v>1.622499999939464E-3</c:v>
                </c:pt>
                <c:pt idx="22">
                  <c:v>1.1814500030595809E-3</c:v>
                </c:pt>
                <c:pt idx="23">
                  <c:v>5.9455000882735476E-4</c:v>
                </c:pt>
                <c:pt idx="24">
                  <c:v>3.571925000869669E-3</c:v>
                </c:pt>
                <c:pt idx="25">
                  <c:v>4.8762750011519529E-3</c:v>
                </c:pt>
                <c:pt idx="26">
                  <c:v>1.8850005290005356E-5</c:v>
                </c:pt>
                <c:pt idx="27">
                  <c:v>9.0900000941473991E-5</c:v>
                </c:pt>
                <c:pt idx="28">
                  <c:v>2.1231999999145046E-3</c:v>
                </c:pt>
                <c:pt idx="29">
                  <c:v>1.2821499985875562E-3</c:v>
                </c:pt>
                <c:pt idx="30">
                  <c:v>6.3024750052136369E-3</c:v>
                </c:pt>
                <c:pt idx="31">
                  <c:v>3.6465750090428628E-3</c:v>
                </c:pt>
                <c:pt idx="32">
                  <c:v>5.4596750051132403E-3</c:v>
                </c:pt>
                <c:pt idx="33">
                  <c:v>8.8018000024021603E-3</c:v>
                </c:pt>
                <c:pt idx="34">
                  <c:v>-2.8850999951828271E-3</c:v>
                </c:pt>
                <c:pt idx="35">
                  <c:v>-4.1674250023788773E-3</c:v>
                </c:pt>
                <c:pt idx="37">
                  <c:v>-1.3830999960191548E-3</c:v>
                </c:pt>
                <c:pt idx="38">
                  <c:v>2.7053250014432706E-3</c:v>
                </c:pt>
                <c:pt idx="39">
                  <c:v>-1.7651999951340258E-3</c:v>
                </c:pt>
                <c:pt idx="40">
                  <c:v>2.6773750068969093E-3</c:v>
                </c:pt>
                <c:pt idx="41">
                  <c:v>-3.7696499930461869E-3</c:v>
                </c:pt>
                <c:pt idx="42">
                  <c:v>-5.3181499970378354E-3</c:v>
                </c:pt>
                <c:pt idx="44">
                  <c:v>-3.5589999606600031E-4</c:v>
                </c:pt>
                <c:pt idx="45">
                  <c:v>1.7882000029203482E-3</c:v>
                </c:pt>
                <c:pt idx="46">
                  <c:v>5.1764000018010847E-3</c:v>
                </c:pt>
                <c:pt idx="47">
                  <c:v>-3.1827499333303422E-4</c:v>
                </c:pt>
                <c:pt idx="48">
                  <c:v>-1.2170000263722613E-4</c:v>
                </c:pt>
                <c:pt idx="49">
                  <c:v>-8.7630000052740797E-4</c:v>
                </c:pt>
                <c:pt idx="50">
                  <c:v>-3.1909999961499125E-4</c:v>
                </c:pt>
                <c:pt idx="51">
                  <c:v>4.8395000339951366E-4</c:v>
                </c:pt>
                <c:pt idx="52">
                  <c:v>2.1342500258469954E-4</c:v>
                </c:pt>
                <c:pt idx="53">
                  <c:v>-3.4837499988498166E-3</c:v>
                </c:pt>
                <c:pt idx="54">
                  <c:v>-2.483749995008111E-3</c:v>
                </c:pt>
                <c:pt idx="55">
                  <c:v>8.8218000091728754E-3</c:v>
                </c:pt>
                <c:pt idx="56">
                  <c:v>-2.9061825000098906E-2</c:v>
                </c:pt>
                <c:pt idx="57">
                  <c:v>-5.6648724996193778E-2</c:v>
                </c:pt>
                <c:pt idx="61">
                  <c:v>1.8707250055740587E-3</c:v>
                </c:pt>
                <c:pt idx="68">
                  <c:v>-5.1778499982901849E-3</c:v>
                </c:pt>
                <c:pt idx="69">
                  <c:v>-4.6778499963693321E-3</c:v>
                </c:pt>
                <c:pt idx="70">
                  <c:v>-4.1778499944484793E-3</c:v>
                </c:pt>
                <c:pt idx="71">
                  <c:v>-6.8983999954070896E-3</c:v>
                </c:pt>
                <c:pt idx="75">
                  <c:v>-6.2044750011409633E-3</c:v>
                </c:pt>
                <c:pt idx="76">
                  <c:v>-4.7913749949657358E-3</c:v>
                </c:pt>
                <c:pt idx="77">
                  <c:v>-4.4618999963859096E-3</c:v>
                </c:pt>
                <c:pt idx="78">
                  <c:v>2.8067499806638807E-4</c:v>
                </c:pt>
                <c:pt idx="85">
                  <c:v>-1.0919224994722754E-2</c:v>
                </c:pt>
                <c:pt idx="94">
                  <c:v>-2.9947775001346599E-2</c:v>
                </c:pt>
                <c:pt idx="95">
                  <c:v>-2.8334675000223797E-2</c:v>
                </c:pt>
                <c:pt idx="96">
                  <c:v>-3.2418299997516442E-2</c:v>
                </c:pt>
                <c:pt idx="97">
                  <c:v>-3.2297350000590086E-2</c:v>
                </c:pt>
                <c:pt idx="98">
                  <c:v>-3.1258049995813053E-2</c:v>
                </c:pt>
                <c:pt idx="100">
                  <c:v>-3.756832499493612E-2</c:v>
                </c:pt>
                <c:pt idx="101">
                  <c:v>-3.7168324997765012E-2</c:v>
                </c:pt>
                <c:pt idx="102">
                  <c:v>-3.7038850001408719E-2</c:v>
                </c:pt>
                <c:pt idx="103">
                  <c:v>-3.3738849997462239E-2</c:v>
                </c:pt>
                <c:pt idx="104">
                  <c:v>-3.8225749995035585E-2</c:v>
                </c:pt>
                <c:pt idx="105">
                  <c:v>-3.1825749996642116E-2</c:v>
                </c:pt>
                <c:pt idx="106">
                  <c:v>-3.691265000088606E-2</c:v>
                </c:pt>
                <c:pt idx="107">
                  <c:v>-3.6812649996136315E-2</c:v>
                </c:pt>
                <c:pt idx="108">
                  <c:v>-3.8709375003236346E-2</c:v>
                </c:pt>
                <c:pt idx="109">
                  <c:v>-3.8796275002823677E-2</c:v>
                </c:pt>
                <c:pt idx="110">
                  <c:v>-3.8296275000902824E-2</c:v>
                </c:pt>
                <c:pt idx="111">
                  <c:v>-4.3453700003738049E-2</c:v>
                </c:pt>
                <c:pt idx="112">
                  <c:v>-3.8153699999384116E-2</c:v>
                </c:pt>
                <c:pt idx="113">
                  <c:v>-3.6581649997970089E-2</c:v>
                </c:pt>
                <c:pt idx="114">
                  <c:v>-3.3781649995944463E-2</c:v>
                </c:pt>
                <c:pt idx="116">
                  <c:v>-3.1329924997407943E-2</c:v>
                </c:pt>
                <c:pt idx="118">
                  <c:v>-3.3557349997863639E-2</c:v>
                </c:pt>
                <c:pt idx="119">
                  <c:v>-2.1189249993767589E-2</c:v>
                </c:pt>
                <c:pt idx="124">
                  <c:v>-4.0517774999898393E-2</c:v>
                </c:pt>
                <c:pt idx="126">
                  <c:v>-4.4627349998336285E-2</c:v>
                </c:pt>
                <c:pt idx="127">
                  <c:v>-4.5997875000466593E-2</c:v>
                </c:pt>
                <c:pt idx="128">
                  <c:v>-4.5355299997027032E-2</c:v>
                </c:pt>
                <c:pt idx="129">
                  <c:v>-4.5339149997744244E-2</c:v>
                </c:pt>
                <c:pt idx="131">
                  <c:v>-4.7698700000182725E-2</c:v>
                </c:pt>
                <c:pt idx="132">
                  <c:v>-5.360744999779854E-2</c:v>
                </c:pt>
                <c:pt idx="133">
                  <c:v>-4.970744999445742E-2</c:v>
                </c:pt>
                <c:pt idx="146">
                  <c:v>-9.6466274997510482E-2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0E-4D5B-9A39-1635D98551C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Active!$K$21:$K$229</c:f>
              <c:numCache>
                <c:formatCode>General</c:formatCode>
                <c:ptCount val="209"/>
                <c:pt idx="138">
                  <c:v>-7.6293724996503443E-2</c:v>
                </c:pt>
                <c:pt idx="139">
                  <c:v>-7.8290450001077261E-2</c:v>
                </c:pt>
                <c:pt idx="140">
                  <c:v>-8.0628674993931782E-2</c:v>
                </c:pt>
                <c:pt idx="141">
                  <c:v>-7.794047499919543E-2</c:v>
                </c:pt>
                <c:pt idx="142">
                  <c:v>-7.8620824991958216E-2</c:v>
                </c:pt>
                <c:pt idx="143">
                  <c:v>-7.7217549995111767E-2</c:v>
                </c:pt>
                <c:pt idx="144">
                  <c:v>-7.8431774993077852E-2</c:v>
                </c:pt>
                <c:pt idx="145">
                  <c:v>-7.9028499996638857E-2</c:v>
                </c:pt>
                <c:pt idx="147">
                  <c:v>-8.7326449996908195E-2</c:v>
                </c:pt>
                <c:pt idx="148">
                  <c:v>-8.9180124996346422E-2</c:v>
                </c:pt>
                <c:pt idx="149">
                  <c:v>-0.10860012499324512</c:v>
                </c:pt>
                <c:pt idx="150">
                  <c:v>-0.10514444998989347</c:v>
                </c:pt>
                <c:pt idx="151">
                  <c:v>-0.11002499999449356</c:v>
                </c:pt>
                <c:pt idx="152">
                  <c:v>-0.11063994999130955</c:v>
                </c:pt>
                <c:pt idx="153">
                  <c:v>-0.10939737499575131</c:v>
                </c:pt>
                <c:pt idx="154">
                  <c:v>-0.1122124499961501</c:v>
                </c:pt>
                <c:pt idx="155">
                  <c:v>-0.10518014999252046</c:v>
                </c:pt>
                <c:pt idx="156">
                  <c:v>-0.11452514999837149</c:v>
                </c:pt>
                <c:pt idx="157">
                  <c:v>-0.11448127499897964</c:v>
                </c:pt>
                <c:pt idx="158">
                  <c:v>-0.11479132500244305</c:v>
                </c:pt>
                <c:pt idx="159">
                  <c:v>-0.12528187499265186</c:v>
                </c:pt>
                <c:pt idx="160">
                  <c:v>-0.10703975000069477</c:v>
                </c:pt>
                <c:pt idx="161">
                  <c:v>-0.12167599999520462</c:v>
                </c:pt>
                <c:pt idx="162">
                  <c:v>-0.12200804999156389</c:v>
                </c:pt>
                <c:pt idx="163">
                  <c:v>-0.13076562499918509</c:v>
                </c:pt>
                <c:pt idx="164">
                  <c:v>-0.13055144999088952</c:v>
                </c:pt>
                <c:pt idx="165">
                  <c:v>-0.13229272499302169</c:v>
                </c:pt>
                <c:pt idx="166">
                  <c:v>-0.12994207500014454</c:v>
                </c:pt>
                <c:pt idx="167">
                  <c:v>-0.14408457499666838</c:v>
                </c:pt>
                <c:pt idx="168">
                  <c:v>-0.1495478249998996</c:v>
                </c:pt>
                <c:pt idx="169">
                  <c:v>-0.15267224999843165</c:v>
                </c:pt>
                <c:pt idx="170">
                  <c:v>-0.15397524999571033</c:v>
                </c:pt>
                <c:pt idx="171">
                  <c:v>-0.15465669999684906</c:v>
                </c:pt>
                <c:pt idx="172">
                  <c:v>-0.15455669999209931</c:v>
                </c:pt>
                <c:pt idx="173">
                  <c:v>-0.15435669999715174</c:v>
                </c:pt>
                <c:pt idx="174">
                  <c:v>-0.15588464999746066</c:v>
                </c:pt>
                <c:pt idx="175">
                  <c:v>-0.15847347499220632</c:v>
                </c:pt>
                <c:pt idx="181">
                  <c:v>-0.16307152499211952</c:v>
                </c:pt>
                <c:pt idx="182">
                  <c:v>-0.16200974999810569</c:v>
                </c:pt>
                <c:pt idx="183">
                  <c:v>-0.1648873750018538</c:v>
                </c:pt>
                <c:pt idx="185">
                  <c:v>-0.18518584999401355</c:v>
                </c:pt>
                <c:pt idx="187">
                  <c:v>-0.17110982500162208</c:v>
                </c:pt>
                <c:pt idx="188">
                  <c:v>-0.11576724999758881</c:v>
                </c:pt>
                <c:pt idx="190">
                  <c:v>-0.15391005000128644</c:v>
                </c:pt>
                <c:pt idx="191">
                  <c:v>-0.17103189999761526</c:v>
                </c:pt>
                <c:pt idx="192">
                  <c:v>-0.17101879999245284</c:v>
                </c:pt>
                <c:pt idx="193">
                  <c:v>-0.16870242499862798</c:v>
                </c:pt>
                <c:pt idx="194">
                  <c:v>-0.17035549999854993</c:v>
                </c:pt>
                <c:pt idx="195">
                  <c:v>-0.16925244999583811</c:v>
                </c:pt>
                <c:pt idx="196">
                  <c:v>-0.17382297499716515</c:v>
                </c:pt>
                <c:pt idx="197">
                  <c:v>-0.17443272499804152</c:v>
                </c:pt>
                <c:pt idx="198">
                  <c:v>-0.17685609999898588</c:v>
                </c:pt>
                <c:pt idx="199">
                  <c:v>-0.18315499999880558</c:v>
                </c:pt>
                <c:pt idx="200">
                  <c:v>-0.18686560000060126</c:v>
                </c:pt>
                <c:pt idx="201">
                  <c:v>-0.18334792499808827</c:v>
                </c:pt>
                <c:pt idx="202">
                  <c:v>-0.17003482499421807</c:v>
                </c:pt>
                <c:pt idx="203">
                  <c:v>-0.15357517499796813</c:v>
                </c:pt>
                <c:pt idx="204">
                  <c:v>-0.15347517499321839</c:v>
                </c:pt>
                <c:pt idx="205">
                  <c:v>-0.1533751749957446</c:v>
                </c:pt>
                <c:pt idx="206">
                  <c:v>-0.19248347499524243</c:v>
                </c:pt>
                <c:pt idx="207">
                  <c:v>-0.18965400000161026</c:v>
                </c:pt>
                <c:pt idx="208">
                  <c:v>-0.19475794999743812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0E-4D5B-9A39-1635D98551C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0E-4D5B-9A39-1635D98551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0E-4D5B-9A39-1635D98551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0E-4D5B-9A39-1635D98551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Active!$O$21:$O$229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0E-4D5B-9A39-1635D98551CB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Active!$V$2:$V$35</c:f>
              <c:numCache>
                <c:formatCode>General</c:formatCode>
                <c:ptCount val="34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  <c:pt idx="21">
                  <c:v>12000</c:v>
                </c:pt>
                <c:pt idx="22">
                  <c:v>14000</c:v>
                </c:pt>
                <c:pt idx="23">
                  <c:v>16000</c:v>
                </c:pt>
                <c:pt idx="24">
                  <c:v>18000</c:v>
                </c:pt>
                <c:pt idx="25">
                  <c:v>20000</c:v>
                </c:pt>
                <c:pt idx="26">
                  <c:v>22000</c:v>
                </c:pt>
                <c:pt idx="27">
                  <c:v>24000</c:v>
                </c:pt>
                <c:pt idx="28">
                  <c:v>26000</c:v>
                </c:pt>
                <c:pt idx="29">
                  <c:v>28000</c:v>
                </c:pt>
                <c:pt idx="30">
                  <c:v>30000</c:v>
                </c:pt>
                <c:pt idx="31">
                  <c:v>32000</c:v>
                </c:pt>
                <c:pt idx="32">
                  <c:v>34000</c:v>
                </c:pt>
                <c:pt idx="33">
                  <c:v>36000</c:v>
                </c:pt>
              </c:numCache>
            </c:numRef>
          </c:xVal>
          <c:yVal>
            <c:numRef>
              <c:f>Active!$W$2:$W$35</c:f>
              <c:numCache>
                <c:formatCode>General</c:formatCode>
                <c:ptCount val="34"/>
                <c:pt idx="0">
                  <c:v>-4.7619751041905328E-2</c:v>
                </c:pt>
                <c:pt idx="1">
                  <c:v>-3.8990770811189013E-2</c:v>
                </c:pt>
                <c:pt idx="2">
                  <c:v>-3.114837720272956E-2</c:v>
                </c:pt>
                <c:pt idx="3">
                  <c:v>-2.4092570216526998E-2</c:v>
                </c:pt>
                <c:pt idx="4">
                  <c:v>-1.7823349852581306E-2</c:v>
                </c:pt>
                <c:pt idx="5">
                  <c:v>-1.2340716110892488E-2</c:v>
                </c:pt>
                <c:pt idx="6">
                  <c:v>-7.6446689914605424E-3</c:v>
                </c:pt>
                <c:pt idx="7">
                  <c:v>-3.7352084942854739E-3</c:v>
                </c:pt>
                <c:pt idx="8">
                  <c:v>-6.1233461936727879E-4</c:v>
                </c:pt>
                <c:pt idx="9">
                  <c:v>1.7239526332940413E-3</c:v>
                </c:pt>
                <c:pt idx="10">
                  <c:v>3.2736532636984898E-3</c:v>
                </c:pt>
                <c:pt idx="11">
                  <c:v>4.0367672718460614E-3</c:v>
                </c:pt>
                <c:pt idx="12">
                  <c:v>4.0132946577367563E-3</c:v>
                </c:pt>
                <c:pt idx="13">
                  <c:v>3.2032354213705795E-3</c:v>
                </c:pt>
                <c:pt idx="14">
                  <c:v>1.6065895627475275E-3</c:v>
                </c:pt>
                <c:pt idx="15">
                  <c:v>-7.7664291813239977E-4</c:v>
                </c:pt>
                <c:pt idx="16">
                  <c:v>-3.9464620212692012E-3</c:v>
                </c:pt>
                <c:pt idx="17">
                  <c:v>-7.9028677466628783E-3</c:v>
                </c:pt>
                <c:pt idx="18">
                  <c:v>-1.2645860094313427E-2</c:v>
                </c:pt>
                <c:pt idx="19">
                  <c:v>-1.8175439064220852E-2</c:v>
                </c:pt>
                <c:pt idx="20">
                  <c:v>-2.4491604656385155E-2</c:v>
                </c:pt>
                <c:pt idx="21">
                  <c:v>-3.1594356870806327E-2</c:v>
                </c:pt>
                <c:pt idx="22">
                  <c:v>-3.9483695707484383E-2</c:v>
                </c:pt>
                <c:pt idx="23">
                  <c:v>-4.8159621166419309E-2</c:v>
                </c:pt>
                <c:pt idx="24">
                  <c:v>-5.7622133247611104E-2</c:v>
                </c:pt>
                <c:pt idx="25">
                  <c:v>-6.7871231951059777E-2</c:v>
                </c:pt>
                <c:pt idx="26">
                  <c:v>-7.8906917276765326E-2</c:v>
                </c:pt>
                <c:pt idx="27">
                  <c:v>-9.0729189224727738E-2</c:v>
                </c:pt>
                <c:pt idx="28">
                  <c:v>-0.10333804779494704</c:v>
                </c:pt>
                <c:pt idx="29">
                  <c:v>-0.11673349298742322</c:v>
                </c:pt>
                <c:pt idx="30">
                  <c:v>-0.13091552480215626</c:v>
                </c:pt>
                <c:pt idx="31">
                  <c:v>-0.14588414323914617</c:v>
                </c:pt>
                <c:pt idx="32">
                  <c:v>-0.16163934829839299</c:v>
                </c:pt>
                <c:pt idx="33">
                  <c:v>-0.17818113997989665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0E-4D5B-9A39-1635D98551CB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Active!$U$21:$U$229</c:f>
              <c:numCache>
                <c:formatCode>General</c:formatCode>
                <c:ptCount val="209"/>
                <c:pt idx="184">
                  <c:v>-0.23457099999359343</c:v>
                </c:pt>
                <c:pt idx="186">
                  <c:v>-0.21256947499205125</c:v>
                </c:pt>
                <c:pt idx="188">
                  <c:v>-0.11576724999758881</c:v>
                </c:pt>
                <c:pt idx="189">
                  <c:v>-0.33186244999524206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B0E-4D5B-9A39-1635D985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16176"/>
        <c:axId val="1"/>
      </c:scatterChart>
      <c:valAx>
        <c:axId val="72031617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305554467383"/>
              <c:y val="0.86163786130507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01666644903222E-2"/>
              <c:y val="0.4150956602122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16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235663328153619E-2"/>
          <c:y val="0.89622905627362615"/>
          <c:w val="0.88723190695690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Oph - O-C Diagr.</a:t>
            </a:r>
          </a:p>
        </c:rich>
      </c:tx>
      <c:layout>
        <c:manualLayout>
          <c:xMode val="edge"/>
          <c:yMode val="edge"/>
          <c:x val="0.341059950287671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31800393050557"/>
          <c:y val="0.24451448085215158"/>
          <c:w val="0.79304699872513218"/>
          <c:h val="0.53291617621622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Active!$H$21:$H$229</c:f>
              <c:numCache>
                <c:formatCode>General</c:formatCode>
                <c:ptCount val="209"/>
                <c:pt idx="0">
                  <c:v>-0.10733284999878379</c:v>
                </c:pt>
                <c:pt idx="1">
                  <c:v>-0.10643284999969183</c:v>
                </c:pt>
                <c:pt idx="2">
                  <c:v>-0.10443284999928437</c:v>
                </c:pt>
                <c:pt idx="3">
                  <c:v>-0.10576079999736976</c:v>
                </c:pt>
                <c:pt idx="4">
                  <c:v>-0.10454769999705604</c:v>
                </c:pt>
                <c:pt idx="5">
                  <c:v>-0.10408874999848194</c:v>
                </c:pt>
                <c:pt idx="6">
                  <c:v>-0.10787564999918686</c:v>
                </c:pt>
                <c:pt idx="7">
                  <c:v>-0.11694159999751719</c:v>
                </c:pt>
                <c:pt idx="8">
                  <c:v>-8.7384399994334672E-2</c:v>
                </c:pt>
                <c:pt idx="9">
                  <c:v>-0.13677829999869573</c:v>
                </c:pt>
                <c:pt idx="10">
                  <c:v>-9.9877000000560656E-2</c:v>
                </c:pt>
                <c:pt idx="11">
                  <c:v>-7.9516749996400904E-2</c:v>
                </c:pt>
                <c:pt idx="12">
                  <c:v>-1.439984999524313E-2</c:v>
                </c:pt>
                <c:pt idx="36">
                  <c:v>-2.5033249985426664E-3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6-42CE-9793-E4139224BA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Active!$I$21:$I$229</c:f>
              <c:numCache>
                <c:formatCode>General</c:formatCode>
                <c:ptCount val="209"/>
                <c:pt idx="58">
                  <c:v>3.5956250067101792E-3</c:v>
                </c:pt>
                <c:pt idx="59">
                  <c:v>1.3251000054879114E-3</c:v>
                </c:pt>
                <c:pt idx="60">
                  <c:v>-3.9292750007007271E-3</c:v>
                </c:pt>
                <c:pt idx="62">
                  <c:v>-4.5851749964640476E-3</c:v>
                </c:pt>
                <c:pt idx="63">
                  <c:v>2.9473500035237521E-3</c:v>
                </c:pt>
                <c:pt idx="64">
                  <c:v>-1.7618824997043703E-2</c:v>
                </c:pt>
                <c:pt idx="65">
                  <c:v>-6.0329249972710386E-3</c:v>
                </c:pt>
                <c:pt idx="66">
                  <c:v>-1.3821175001794472E-2</c:v>
                </c:pt>
                <c:pt idx="67">
                  <c:v>-1.9387349995668046E-2</c:v>
                </c:pt>
                <c:pt idx="72">
                  <c:v>2.6897999996435829E-3</c:v>
                </c:pt>
                <c:pt idx="80">
                  <c:v>4.7440500056836754E-3</c:v>
                </c:pt>
                <c:pt idx="81">
                  <c:v>-9.2734499921789393E-3</c:v>
                </c:pt>
                <c:pt idx="82">
                  <c:v>4.4560250025824644E-3</c:v>
                </c:pt>
                <c:pt idx="83">
                  <c:v>3.9860000106273219E-4</c:v>
                </c:pt>
                <c:pt idx="87">
                  <c:v>4.6713500050827861E-3</c:v>
                </c:pt>
                <c:pt idx="88">
                  <c:v>-8.3739999536192045E-4</c:v>
                </c:pt>
                <c:pt idx="89">
                  <c:v>-1.4134425000520423E-2</c:v>
                </c:pt>
                <c:pt idx="90">
                  <c:v>-1.3234425001428463E-2</c:v>
                </c:pt>
                <c:pt idx="92">
                  <c:v>-1.988234999589622E-2</c:v>
                </c:pt>
                <c:pt idx="93">
                  <c:v>-2.3063150001689792E-2</c:v>
                </c:pt>
                <c:pt idx="99">
                  <c:v>-1.9084699997620191E-2</c:v>
                </c:pt>
                <c:pt idx="115">
                  <c:v>-1.2806550003006123E-2</c:v>
                </c:pt>
                <c:pt idx="117">
                  <c:v>-2.9102199994667899E-2</c:v>
                </c:pt>
                <c:pt idx="120">
                  <c:v>-3.1205849998514168E-2</c:v>
                </c:pt>
                <c:pt idx="121">
                  <c:v>-3.3080249995691702E-2</c:v>
                </c:pt>
                <c:pt idx="122">
                  <c:v>-5.844184999295976E-2</c:v>
                </c:pt>
                <c:pt idx="123">
                  <c:v>-5.4425699992862064E-2</c:v>
                </c:pt>
                <c:pt idx="125">
                  <c:v>-5.1240449996839743E-2</c:v>
                </c:pt>
                <c:pt idx="130">
                  <c:v>-4.0686899999855086E-2</c:v>
                </c:pt>
                <c:pt idx="134">
                  <c:v>-5.1875924997148104E-2</c:v>
                </c:pt>
                <c:pt idx="136">
                  <c:v>-6.3983924999774899E-2</c:v>
                </c:pt>
                <c:pt idx="137">
                  <c:v>-8.0606674993759952E-2</c:v>
                </c:pt>
                <c:pt idx="176">
                  <c:v>-0.14811032489524223</c:v>
                </c:pt>
                <c:pt idx="177">
                  <c:v>-0.1387087998809875</c:v>
                </c:pt>
                <c:pt idx="178">
                  <c:v>-0.14542212484229822</c:v>
                </c:pt>
                <c:pt idx="179">
                  <c:v>-0.13834854996093782</c:v>
                </c:pt>
                <c:pt idx="180">
                  <c:v>-0.14361907481361413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66-42CE-9793-E4139224BAB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Active!$J$21:$J$229</c:f>
              <c:numCache>
                <c:formatCode>General</c:formatCode>
                <c:ptCount val="209"/>
                <c:pt idx="13">
                  <c:v>-3.6063999941688962E-3</c:v>
                </c:pt>
                <c:pt idx="14">
                  <c:v>-2.8063999925507233E-3</c:v>
                </c:pt>
                <c:pt idx="15">
                  <c:v>-4.1965749987866729E-3</c:v>
                </c:pt>
                <c:pt idx="16">
                  <c:v>-2.5002250040415674E-3</c:v>
                </c:pt>
                <c:pt idx="17">
                  <c:v>-8.9749955805018544E-6</c:v>
                </c:pt>
                <c:pt idx="18">
                  <c:v>2.2180000087246299E-4</c:v>
                </c:pt>
                <c:pt idx="19">
                  <c:v>-1.3487249962054193E-3</c:v>
                </c:pt>
                <c:pt idx="20">
                  <c:v>-1.1487249939818867E-3</c:v>
                </c:pt>
                <c:pt idx="21">
                  <c:v>1.622499999939464E-3</c:v>
                </c:pt>
                <c:pt idx="22">
                  <c:v>1.1814500030595809E-3</c:v>
                </c:pt>
                <c:pt idx="23">
                  <c:v>5.9455000882735476E-4</c:v>
                </c:pt>
                <c:pt idx="24">
                  <c:v>3.571925000869669E-3</c:v>
                </c:pt>
                <c:pt idx="25">
                  <c:v>4.8762750011519529E-3</c:v>
                </c:pt>
                <c:pt idx="26">
                  <c:v>1.8850005290005356E-5</c:v>
                </c:pt>
                <c:pt idx="27">
                  <c:v>9.0900000941473991E-5</c:v>
                </c:pt>
                <c:pt idx="28">
                  <c:v>2.1231999999145046E-3</c:v>
                </c:pt>
                <c:pt idx="29">
                  <c:v>1.2821499985875562E-3</c:v>
                </c:pt>
                <c:pt idx="30">
                  <c:v>6.3024750052136369E-3</c:v>
                </c:pt>
                <c:pt idx="31">
                  <c:v>3.6465750090428628E-3</c:v>
                </c:pt>
                <c:pt idx="32">
                  <c:v>5.4596750051132403E-3</c:v>
                </c:pt>
                <c:pt idx="33">
                  <c:v>8.8018000024021603E-3</c:v>
                </c:pt>
                <c:pt idx="34">
                  <c:v>-2.8850999951828271E-3</c:v>
                </c:pt>
                <c:pt idx="35">
                  <c:v>-4.1674250023788773E-3</c:v>
                </c:pt>
                <c:pt idx="37">
                  <c:v>-1.3830999960191548E-3</c:v>
                </c:pt>
                <c:pt idx="38">
                  <c:v>2.7053250014432706E-3</c:v>
                </c:pt>
                <c:pt idx="39">
                  <c:v>-1.7651999951340258E-3</c:v>
                </c:pt>
                <c:pt idx="40">
                  <c:v>2.6773750068969093E-3</c:v>
                </c:pt>
                <c:pt idx="41">
                  <c:v>-3.7696499930461869E-3</c:v>
                </c:pt>
                <c:pt idx="42">
                  <c:v>-5.3181499970378354E-3</c:v>
                </c:pt>
                <c:pt idx="44">
                  <c:v>-3.5589999606600031E-4</c:v>
                </c:pt>
                <c:pt idx="45">
                  <c:v>1.7882000029203482E-3</c:v>
                </c:pt>
                <c:pt idx="46">
                  <c:v>5.1764000018010847E-3</c:v>
                </c:pt>
                <c:pt idx="47">
                  <c:v>-3.1827499333303422E-4</c:v>
                </c:pt>
                <c:pt idx="48">
                  <c:v>-1.2170000263722613E-4</c:v>
                </c:pt>
                <c:pt idx="49">
                  <c:v>-8.7630000052740797E-4</c:v>
                </c:pt>
                <c:pt idx="50">
                  <c:v>-3.1909999961499125E-4</c:v>
                </c:pt>
                <c:pt idx="51">
                  <c:v>4.8395000339951366E-4</c:v>
                </c:pt>
                <c:pt idx="52">
                  <c:v>2.1342500258469954E-4</c:v>
                </c:pt>
                <c:pt idx="53">
                  <c:v>-3.4837499988498166E-3</c:v>
                </c:pt>
                <c:pt idx="54">
                  <c:v>-2.483749995008111E-3</c:v>
                </c:pt>
                <c:pt idx="55">
                  <c:v>8.8218000091728754E-3</c:v>
                </c:pt>
                <c:pt idx="56">
                  <c:v>-2.9061825000098906E-2</c:v>
                </c:pt>
                <c:pt idx="57">
                  <c:v>-5.6648724996193778E-2</c:v>
                </c:pt>
                <c:pt idx="61">
                  <c:v>1.8707250055740587E-3</c:v>
                </c:pt>
                <c:pt idx="68">
                  <c:v>-5.1778499982901849E-3</c:v>
                </c:pt>
                <c:pt idx="69">
                  <c:v>-4.6778499963693321E-3</c:v>
                </c:pt>
                <c:pt idx="70">
                  <c:v>-4.1778499944484793E-3</c:v>
                </c:pt>
                <c:pt idx="71">
                  <c:v>-6.8983999954070896E-3</c:v>
                </c:pt>
                <c:pt idx="75">
                  <c:v>-6.2044750011409633E-3</c:v>
                </c:pt>
                <c:pt idx="76">
                  <c:v>-4.7913749949657358E-3</c:v>
                </c:pt>
                <c:pt idx="77">
                  <c:v>-4.4618999963859096E-3</c:v>
                </c:pt>
                <c:pt idx="78">
                  <c:v>2.8067499806638807E-4</c:v>
                </c:pt>
                <c:pt idx="85">
                  <c:v>-1.0919224994722754E-2</c:v>
                </c:pt>
                <c:pt idx="94">
                  <c:v>-2.9947775001346599E-2</c:v>
                </c:pt>
                <c:pt idx="95">
                  <c:v>-2.8334675000223797E-2</c:v>
                </c:pt>
                <c:pt idx="96">
                  <c:v>-3.2418299997516442E-2</c:v>
                </c:pt>
                <c:pt idx="97">
                  <c:v>-3.2297350000590086E-2</c:v>
                </c:pt>
                <c:pt idx="98">
                  <c:v>-3.1258049995813053E-2</c:v>
                </c:pt>
                <c:pt idx="100">
                  <c:v>-3.756832499493612E-2</c:v>
                </c:pt>
                <c:pt idx="101">
                  <c:v>-3.7168324997765012E-2</c:v>
                </c:pt>
                <c:pt idx="102">
                  <c:v>-3.7038850001408719E-2</c:v>
                </c:pt>
                <c:pt idx="103">
                  <c:v>-3.3738849997462239E-2</c:v>
                </c:pt>
                <c:pt idx="104">
                  <c:v>-3.8225749995035585E-2</c:v>
                </c:pt>
                <c:pt idx="105">
                  <c:v>-3.1825749996642116E-2</c:v>
                </c:pt>
                <c:pt idx="106">
                  <c:v>-3.691265000088606E-2</c:v>
                </c:pt>
                <c:pt idx="107">
                  <c:v>-3.6812649996136315E-2</c:v>
                </c:pt>
                <c:pt idx="108">
                  <c:v>-3.8709375003236346E-2</c:v>
                </c:pt>
                <c:pt idx="109">
                  <c:v>-3.8796275002823677E-2</c:v>
                </c:pt>
                <c:pt idx="110">
                  <c:v>-3.8296275000902824E-2</c:v>
                </c:pt>
                <c:pt idx="111">
                  <c:v>-4.3453700003738049E-2</c:v>
                </c:pt>
                <c:pt idx="112">
                  <c:v>-3.8153699999384116E-2</c:v>
                </c:pt>
                <c:pt idx="113">
                  <c:v>-3.6581649997970089E-2</c:v>
                </c:pt>
                <c:pt idx="114">
                  <c:v>-3.3781649995944463E-2</c:v>
                </c:pt>
                <c:pt idx="116">
                  <c:v>-3.1329924997407943E-2</c:v>
                </c:pt>
                <c:pt idx="118">
                  <c:v>-3.3557349997863639E-2</c:v>
                </c:pt>
                <c:pt idx="119">
                  <c:v>-2.1189249993767589E-2</c:v>
                </c:pt>
                <c:pt idx="124">
                  <c:v>-4.0517774999898393E-2</c:v>
                </c:pt>
                <c:pt idx="126">
                  <c:v>-4.4627349998336285E-2</c:v>
                </c:pt>
                <c:pt idx="127">
                  <c:v>-4.5997875000466593E-2</c:v>
                </c:pt>
                <c:pt idx="128">
                  <c:v>-4.5355299997027032E-2</c:v>
                </c:pt>
                <c:pt idx="129">
                  <c:v>-4.5339149997744244E-2</c:v>
                </c:pt>
                <c:pt idx="131">
                  <c:v>-4.7698700000182725E-2</c:v>
                </c:pt>
                <c:pt idx="132">
                  <c:v>-5.360744999779854E-2</c:v>
                </c:pt>
                <c:pt idx="133">
                  <c:v>-4.970744999445742E-2</c:v>
                </c:pt>
                <c:pt idx="146">
                  <c:v>-9.6466274997510482E-2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66-42CE-9793-E4139224BAB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Active!$K$21:$K$229</c:f>
              <c:numCache>
                <c:formatCode>General</c:formatCode>
                <c:ptCount val="209"/>
                <c:pt idx="138">
                  <c:v>-7.6293724996503443E-2</c:v>
                </c:pt>
                <c:pt idx="139">
                  <c:v>-7.8290450001077261E-2</c:v>
                </c:pt>
                <c:pt idx="140">
                  <c:v>-8.0628674993931782E-2</c:v>
                </c:pt>
                <c:pt idx="141">
                  <c:v>-7.794047499919543E-2</c:v>
                </c:pt>
                <c:pt idx="142">
                  <c:v>-7.8620824991958216E-2</c:v>
                </c:pt>
                <c:pt idx="143">
                  <c:v>-7.7217549995111767E-2</c:v>
                </c:pt>
                <c:pt idx="144">
                  <c:v>-7.8431774993077852E-2</c:v>
                </c:pt>
                <c:pt idx="145">
                  <c:v>-7.9028499996638857E-2</c:v>
                </c:pt>
                <c:pt idx="147">
                  <c:v>-8.7326449996908195E-2</c:v>
                </c:pt>
                <c:pt idx="148">
                  <c:v>-8.9180124996346422E-2</c:v>
                </c:pt>
                <c:pt idx="149">
                  <c:v>-0.10860012499324512</c:v>
                </c:pt>
                <c:pt idx="150">
                  <c:v>-0.10514444998989347</c:v>
                </c:pt>
                <c:pt idx="151">
                  <c:v>-0.11002499999449356</c:v>
                </c:pt>
                <c:pt idx="152">
                  <c:v>-0.11063994999130955</c:v>
                </c:pt>
                <c:pt idx="153">
                  <c:v>-0.10939737499575131</c:v>
                </c:pt>
                <c:pt idx="154">
                  <c:v>-0.1122124499961501</c:v>
                </c:pt>
                <c:pt idx="155">
                  <c:v>-0.10518014999252046</c:v>
                </c:pt>
                <c:pt idx="156">
                  <c:v>-0.11452514999837149</c:v>
                </c:pt>
                <c:pt idx="157">
                  <c:v>-0.11448127499897964</c:v>
                </c:pt>
                <c:pt idx="158">
                  <c:v>-0.11479132500244305</c:v>
                </c:pt>
                <c:pt idx="159">
                  <c:v>-0.12528187499265186</c:v>
                </c:pt>
                <c:pt idx="160">
                  <c:v>-0.10703975000069477</c:v>
                </c:pt>
                <c:pt idx="161">
                  <c:v>-0.12167599999520462</c:v>
                </c:pt>
                <c:pt idx="162">
                  <c:v>-0.12200804999156389</c:v>
                </c:pt>
                <c:pt idx="163">
                  <c:v>-0.13076562499918509</c:v>
                </c:pt>
                <c:pt idx="164">
                  <c:v>-0.13055144999088952</c:v>
                </c:pt>
                <c:pt idx="165">
                  <c:v>-0.13229272499302169</c:v>
                </c:pt>
                <c:pt idx="166">
                  <c:v>-0.12994207500014454</c:v>
                </c:pt>
                <c:pt idx="167">
                  <c:v>-0.14408457499666838</c:v>
                </c:pt>
                <c:pt idx="168">
                  <c:v>-0.1495478249998996</c:v>
                </c:pt>
                <c:pt idx="169">
                  <c:v>-0.15267224999843165</c:v>
                </c:pt>
                <c:pt idx="170">
                  <c:v>-0.15397524999571033</c:v>
                </c:pt>
                <c:pt idx="171">
                  <c:v>-0.15465669999684906</c:v>
                </c:pt>
                <c:pt idx="172">
                  <c:v>-0.15455669999209931</c:v>
                </c:pt>
                <c:pt idx="173">
                  <c:v>-0.15435669999715174</c:v>
                </c:pt>
                <c:pt idx="174">
                  <c:v>-0.15588464999746066</c:v>
                </c:pt>
                <c:pt idx="175">
                  <c:v>-0.15847347499220632</c:v>
                </c:pt>
                <c:pt idx="181">
                  <c:v>-0.16307152499211952</c:v>
                </c:pt>
                <c:pt idx="182">
                  <c:v>-0.16200974999810569</c:v>
                </c:pt>
                <c:pt idx="183">
                  <c:v>-0.1648873750018538</c:v>
                </c:pt>
                <c:pt idx="185">
                  <c:v>-0.18518584999401355</c:v>
                </c:pt>
                <c:pt idx="187">
                  <c:v>-0.17110982500162208</c:v>
                </c:pt>
                <c:pt idx="188">
                  <c:v>-0.11576724999758881</c:v>
                </c:pt>
                <c:pt idx="190">
                  <c:v>-0.15391005000128644</c:v>
                </c:pt>
                <c:pt idx="191">
                  <c:v>-0.17103189999761526</c:v>
                </c:pt>
                <c:pt idx="192">
                  <c:v>-0.17101879999245284</c:v>
                </c:pt>
                <c:pt idx="193">
                  <c:v>-0.16870242499862798</c:v>
                </c:pt>
                <c:pt idx="194">
                  <c:v>-0.17035549999854993</c:v>
                </c:pt>
                <c:pt idx="195">
                  <c:v>-0.16925244999583811</c:v>
                </c:pt>
                <c:pt idx="196">
                  <c:v>-0.17382297499716515</c:v>
                </c:pt>
                <c:pt idx="197">
                  <c:v>-0.17443272499804152</c:v>
                </c:pt>
                <c:pt idx="198">
                  <c:v>-0.17685609999898588</c:v>
                </c:pt>
                <c:pt idx="199">
                  <c:v>-0.18315499999880558</c:v>
                </c:pt>
                <c:pt idx="200">
                  <c:v>-0.18686560000060126</c:v>
                </c:pt>
                <c:pt idx="201">
                  <c:v>-0.18334792499808827</c:v>
                </c:pt>
                <c:pt idx="202">
                  <c:v>-0.17003482499421807</c:v>
                </c:pt>
                <c:pt idx="203">
                  <c:v>-0.15357517499796813</c:v>
                </c:pt>
                <c:pt idx="204">
                  <c:v>-0.15347517499321839</c:v>
                </c:pt>
                <c:pt idx="205">
                  <c:v>-0.1533751749957446</c:v>
                </c:pt>
                <c:pt idx="206">
                  <c:v>-0.19248347499524243</c:v>
                </c:pt>
                <c:pt idx="207">
                  <c:v>-0.18965400000161026</c:v>
                </c:pt>
                <c:pt idx="208">
                  <c:v>-0.19475794999743812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66-42CE-9793-E4139224BAB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66-42CE-9793-E4139224BA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66-42CE-9793-E4139224BA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66-42CE-9793-E4139224BA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Active!$O$21:$O$229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66-42CE-9793-E4139224BABB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Active!$V$2:$V$35</c:f>
              <c:numCache>
                <c:formatCode>General</c:formatCode>
                <c:ptCount val="34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  <c:pt idx="21">
                  <c:v>12000</c:v>
                </c:pt>
                <c:pt idx="22">
                  <c:v>14000</c:v>
                </c:pt>
                <c:pt idx="23">
                  <c:v>16000</c:v>
                </c:pt>
                <c:pt idx="24">
                  <c:v>18000</c:v>
                </c:pt>
                <c:pt idx="25">
                  <c:v>20000</c:v>
                </c:pt>
                <c:pt idx="26">
                  <c:v>22000</c:v>
                </c:pt>
                <c:pt idx="27">
                  <c:v>24000</c:v>
                </c:pt>
                <c:pt idx="28">
                  <c:v>26000</c:v>
                </c:pt>
                <c:pt idx="29">
                  <c:v>28000</c:v>
                </c:pt>
                <c:pt idx="30">
                  <c:v>30000</c:v>
                </c:pt>
                <c:pt idx="31">
                  <c:v>32000</c:v>
                </c:pt>
                <c:pt idx="32">
                  <c:v>34000</c:v>
                </c:pt>
                <c:pt idx="33">
                  <c:v>36000</c:v>
                </c:pt>
              </c:numCache>
            </c:numRef>
          </c:xVal>
          <c:yVal>
            <c:numRef>
              <c:f>Active!$W$2:$W$35</c:f>
              <c:numCache>
                <c:formatCode>General</c:formatCode>
                <c:ptCount val="34"/>
                <c:pt idx="0">
                  <c:v>-4.7619751041905328E-2</c:v>
                </c:pt>
                <c:pt idx="1">
                  <c:v>-3.8990770811189013E-2</c:v>
                </c:pt>
                <c:pt idx="2">
                  <c:v>-3.114837720272956E-2</c:v>
                </c:pt>
                <c:pt idx="3">
                  <c:v>-2.4092570216526998E-2</c:v>
                </c:pt>
                <c:pt idx="4">
                  <c:v>-1.7823349852581306E-2</c:v>
                </c:pt>
                <c:pt idx="5">
                  <c:v>-1.2340716110892488E-2</c:v>
                </c:pt>
                <c:pt idx="6">
                  <c:v>-7.6446689914605424E-3</c:v>
                </c:pt>
                <c:pt idx="7">
                  <c:v>-3.7352084942854739E-3</c:v>
                </c:pt>
                <c:pt idx="8">
                  <c:v>-6.1233461936727879E-4</c:v>
                </c:pt>
                <c:pt idx="9">
                  <c:v>1.7239526332940413E-3</c:v>
                </c:pt>
                <c:pt idx="10">
                  <c:v>3.2736532636984898E-3</c:v>
                </c:pt>
                <c:pt idx="11">
                  <c:v>4.0367672718460614E-3</c:v>
                </c:pt>
                <c:pt idx="12">
                  <c:v>4.0132946577367563E-3</c:v>
                </c:pt>
                <c:pt idx="13">
                  <c:v>3.2032354213705795E-3</c:v>
                </c:pt>
                <c:pt idx="14">
                  <c:v>1.6065895627475275E-3</c:v>
                </c:pt>
                <c:pt idx="15">
                  <c:v>-7.7664291813239977E-4</c:v>
                </c:pt>
                <c:pt idx="16">
                  <c:v>-3.9464620212692012E-3</c:v>
                </c:pt>
                <c:pt idx="17">
                  <c:v>-7.9028677466628783E-3</c:v>
                </c:pt>
                <c:pt idx="18">
                  <c:v>-1.2645860094313427E-2</c:v>
                </c:pt>
                <c:pt idx="19">
                  <c:v>-1.8175439064220852E-2</c:v>
                </c:pt>
                <c:pt idx="20">
                  <c:v>-2.4491604656385155E-2</c:v>
                </c:pt>
                <c:pt idx="21">
                  <c:v>-3.1594356870806327E-2</c:v>
                </c:pt>
                <c:pt idx="22">
                  <c:v>-3.9483695707484383E-2</c:v>
                </c:pt>
                <c:pt idx="23">
                  <c:v>-4.8159621166419309E-2</c:v>
                </c:pt>
                <c:pt idx="24">
                  <c:v>-5.7622133247611104E-2</c:v>
                </c:pt>
                <c:pt idx="25">
                  <c:v>-6.7871231951059777E-2</c:v>
                </c:pt>
                <c:pt idx="26">
                  <c:v>-7.8906917276765326E-2</c:v>
                </c:pt>
                <c:pt idx="27">
                  <c:v>-9.0729189224727738E-2</c:v>
                </c:pt>
                <c:pt idx="28">
                  <c:v>-0.10333804779494704</c:v>
                </c:pt>
                <c:pt idx="29">
                  <c:v>-0.11673349298742322</c:v>
                </c:pt>
                <c:pt idx="30">
                  <c:v>-0.13091552480215626</c:v>
                </c:pt>
                <c:pt idx="31">
                  <c:v>-0.14588414323914617</c:v>
                </c:pt>
                <c:pt idx="32">
                  <c:v>-0.16163934829839299</c:v>
                </c:pt>
                <c:pt idx="33">
                  <c:v>-0.17818113997989665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66-42CE-9793-E4139224BABB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Active!$U$21:$U$229</c:f>
              <c:numCache>
                <c:formatCode>General</c:formatCode>
                <c:ptCount val="209"/>
                <c:pt idx="184">
                  <c:v>-0.23457099999359343</c:v>
                </c:pt>
                <c:pt idx="186">
                  <c:v>-0.21256947499205125</c:v>
                </c:pt>
                <c:pt idx="188">
                  <c:v>-0.11576724999758881</c:v>
                </c:pt>
                <c:pt idx="189">
                  <c:v>-0.33186244999524206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266-42CE-9793-E4139224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11256"/>
        <c:axId val="1"/>
      </c:scatterChart>
      <c:valAx>
        <c:axId val="720311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21226816846566"/>
              <c:y val="0.86207028196710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02649006622516E-2"/>
              <c:y val="0.416928557911452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11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437086092715233E-2"/>
          <c:y val="0.89655304058779484"/>
          <c:w val="0.8857622846813022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</a:t>
            </a:r>
          </a:p>
        </c:rich>
      </c:tx>
      <c:layout>
        <c:manualLayout>
          <c:xMode val="edge"/>
          <c:yMode val="edge"/>
          <c:x val="0.40415191690782237"/>
          <c:y val="4.0816326530612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017206121706776E-2"/>
          <c:y val="0.18140629740269232"/>
          <c:w val="0.87423791666418249"/>
          <c:h val="0.7074845598704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6.2649999999999997E-2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-9.764499991433695E-4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5D-4F34-80EC-8921CC9539E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2.5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2.9</c:v>
                </c:pt>
                <c:pt idx="25">
                  <c:v>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5D-4F34-80EC-8921CC953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20768"/>
        <c:axId val="1"/>
      </c:scatterChart>
      <c:valAx>
        <c:axId val="720320768"/>
        <c:scaling>
          <c:orientation val="minMax"/>
          <c:max val="3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718012812501005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5670124567762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207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4065972522665433"/>
          <c:y val="0.91836948952809472"/>
          <c:w val="0.47863299138889687"/>
          <c:h val="0.968256110843287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161925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4A85E3C-7D1D-91AF-E3BC-FF55155C8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266700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E415BFD-CB6A-4D6B-000E-0FCCBDCC8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8</xdr:row>
      <xdr:rowOff>0</xdr:rowOff>
    </xdr:from>
    <xdr:to>
      <xdr:col>28</xdr:col>
      <xdr:colOff>9525</xdr:colOff>
      <xdr:row>33</xdr:row>
      <xdr:rowOff>133350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525C2C4-4159-AB04-EB00-534B793F2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5"/>
  <sheetViews>
    <sheetView tabSelected="1" workbookViewId="0">
      <pane xSplit="14" ySplit="22" topLeftCell="O24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0" width="10.28515625" style="1"/>
    <col min="21" max="21" width="10.28515625" style="2"/>
    <col min="22" max="16384" width="10.28515625" style="1"/>
  </cols>
  <sheetData>
    <row r="1" spans="1:23" ht="20.25" x14ac:dyDescent="0.3">
      <c r="A1" s="3" t="s">
        <v>0</v>
      </c>
      <c r="V1" s="4" t="s">
        <v>1</v>
      </c>
      <c r="W1" s="5" t="s">
        <v>2</v>
      </c>
    </row>
    <row r="2" spans="1:23" x14ac:dyDescent="0.2">
      <c r="A2" s="1" t="s">
        <v>3</v>
      </c>
      <c r="B2" s="6" t="s">
        <v>4</v>
      </c>
      <c r="D2" s="7"/>
      <c r="V2" s="1">
        <v>-30000</v>
      </c>
      <c r="W2" s="1">
        <f t="shared" ref="W2:W35" si="0">+D$11+D$12*V2+D$13*V2^2</f>
        <v>-4.7619751041905328E-2</v>
      </c>
    </row>
    <row r="3" spans="1:23" x14ac:dyDescent="0.2">
      <c r="D3" s="7"/>
      <c r="V3" s="1">
        <v>-28000</v>
      </c>
      <c r="W3" s="1">
        <f t="shared" si="0"/>
        <v>-3.8990770811189013E-2</v>
      </c>
    </row>
    <row r="4" spans="1:23" x14ac:dyDescent="0.2">
      <c r="A4" s="1" t="s">
        <v>5</v>
      </c>
      <c r="C4" s="8">
        <v>41174.228799999997</v>
      </c>
      <c r="D4" s="9">
        <v>0.45339344999999998</v>
      </c>
      <c r="V4" s="1">
        <v>-26000</v>
      </c>
      <c r="W4" s="1">
        <f t="shared" si="0"/>
        <v>-3.114837720272956E-2</v>
      </c>
    </row>
    <row r="5" spans="1:23" x14ac:dyDescent="0.2">
      <c r="A5" s="10" t="s">
        <v>6</v>
      </c>
      <c r="B5"/>
      <c r="C5" s="11">
        <v>-9.5</v>
      </c>
      <c r="D5" t="s">
        <v>7</v>
      </c>
      <c r="V5" s="1">
        <v>-24000</v>
      </c>
      <c r="W5" s="1">
        <f t="shared" si="0"/>
        <v>-2.4092570216526998E-2</v>
      </c>
    </row>
    <row r="6" spans="1:23" x14ac:dyDescent="0.2">
      <c r="A6" s="12" t="s">
        <v>8</v>
      </c>
      <c r="V6" s="1">
        <v>-22000</v>
      </c>
      <c r="W6" s="1">
        <f t="shared" si="0"/>
        <v>-1.7823349852581306E-2</v>
      </c>
    </row>
    <row r="7" spans="1:23" x14ac:dyDescent="0.2">
      <c r="A7" s="1" t="s">
        <v>9</v>
      </c>
      <c r="C7" s="1">
        <f>+C4</f>
        <v>41174.228799999997</v>
      </c>
      <c r="V7" s="1">
        <v>-20000</v>
      </c>
      <c r="W7" s="1">
        <f t="shared" si="0"/>
        <v>-1.2340716110892488E-2</v>
      </c>
    </row>
    <row r="8" spans="1:23" x14ac:dyDescent="0.2">
      <c r="A8" s="1" t="s">
        <v>10</v>
      </c>
      <c r="C8" s="1">
        <f>+D4</f>
        <v>0.45339344999999998</v>
      </c>
      <c r="V8" s="1">
        <v>-18000</v>
      </c>
      <c r="W8" s="1">
        <f t="shared" si="0"/>
        <v>-7.6446689914605424E-3</v>
      </c>
    </row>
    <row r="9" spans="1:23" x14ac:dyDescent="0.2">
      <c r="A9" s="13" t="s">
        <v>11</v>
      </c>
      <c r="B9" s="14">
        <v>21</v>
      </c>
      <c r="C9" s="13" t="str">
        <f>"F"&amp;B9</f>
        <v>F21</v>
      </c>
      <c r="D9" s="13" t="str">
        <f>"G"&amp;B9</f>
        <v>G21</v>
      </c>
      <c r="V9" s="1">
        <v>-16000</v>
      </c>
      <c r="W9" s="1">
        <f t="shared" si="0"/>
        <v>-3.7352084942854739E-3</v>
      </c>
    </row>
    <row r="10" spans="1:23" x14ac:dyDescent="0.2">
      <c r="C10" s="4" t="s">
        <v>12</v>
      </c>
      <c r="D10" s="4" t="s">
        <v>13</v>
      </c>
      <c r="V10" s="1">
        <v>-14000</v>
      </c>
      <c r="W10" s="1">
        <f t="shared" si="0"/>
        <v>-6.1233461936727879E-4</v>
      </c>
    </row>
    <row r="11" spans="1:23" x14ac:dyDescent="0.2">
      <c r="A11" s="1" t="s">
        <v>14</v>
      </c>
      <c r="C11" s="7">
        <f ca="1">INTERCEPT(INDIRECT(D9):G1001,INDIRECT(C9):$F1001)</f>
        <v>-6.8993323198482254E-3</v>
      </c>
      <c r="D11" s="15">
        <f>+E11*F11</f>
        <v>-7.7664291813239977E-4</v>
      </c>
      <c r="E11" s="16">
        <v>-7.7664291813239972E-2</v>
      </c>
      <c r="F11" s="1">
        <v>0.01</v>
      </c>
      <c r="V11" s="1">
        <v>-12000</v>
      </c>
      <c r="W11" s="1">
        <f t="shared" si="0"/>
        <v>1.7239526332940413E-3</v>
      </c>
    </row>
    <row r="12" spans="1:23" x14ac:dyDescent="0.2">
      <c r="A12" s="1" t="s">
        <v>15</v>
      </c>
      <c r="C12" s="7">
        <f ca="1">SLOPE(INDIRECT(D9):G1001,INDIRECT(C9):$F1001)</f>
        <v>-4.0920242397210185E-6</v>
      </c>
      <c r="D12" s="15">
        <f>+E12*F12</f>
        <v>-1.3882628960041822E-6</v>
      </c>
      <c r="E12" s="17">
        <v>-0.13882628960041821</v>
      </c>
      <c r="F12" s="1">
        <v>1.0000000000000001E-5</v>
      </c>
      <c r="V12" s="1">
        <v>-10000</v>
      </c>
      <c r="W12" s="1">
        <f t="shared" si="0"/>
        <v>3.2736532636984898E-3</v>
      </c>
    </row>
    <row r="13" spans="1:23" x14ac:dyDescent="0.2">
      <c r="A13" s="1" t="s">
        <v>16</v>
      </c>
      <c r="C13" s="15" t="s">
        <v>17</v>
      </c>
      <c r="D13" s="15">
        <f>+E13*F13</f>
        <v>-9.8323327782109329E-11</v>
      </c>
      <c r="E13" s="18">
        <v>-9.8323327782109324E-3</v>
      </c>
      <c r="F13" s="1">
        <v>1E-8</v>
      </c>
      <c r="V13" s="1">
        <v>-8000</v>
      </c>
      <c r="W13" s="1">
        <f t="shared" si="0"/>
        <v>4.0367672718460614E-3</v>
      </c>
    </row>
    <row r="14" spans="1:23" x14ac:dyDescent="0.2">
      <c r="A14" s="1" t="s">
        <v>18</v>
      </c>
      <c r="E14" s="1">
        <f>SUM(T21:T850)</f>
        <v>3.9367073862462285E-2</v>
      </c>
      <c r="V14" s="1">
        <v>-6000</v>
      </c>
      <c r="W14" s="1">
        <f t="shared" si="0"/>
        <v>4.0132946577367563E-3</v>
      </c>
    </row>
    <row r="15" spans="1:23" x14ac:dyDescent="0.2">
      <c r="A15" s="12" t="s">
        <v>19</v>
      </c>
      <c r="C15" s="19">
        <f ca="1">(C7+C11)+(C8+C12)*INT(MAX(F21:F3529))</f>
        <v>59857.94395349078</v>
      </c>
      <c r="D15" s="20">
        <f>+C7+INT(MAX(F21:F1584))*C8+D11+D12*INT(MAX(F21:F4019))+D13*INT(MAX(F21:F4046)^2)</f>
        <v>59857.894520555536</v>
      </c>
      <c r="E15" s="21" t="s">
        <v>20</v>
      </c>
      <c r="F15" s="11">
        <v>1</v>
      </c>
      <c r="V15" s="1">
        <v>-4000</v>
      </c>
      <c r="W15" s="1">
        <f t="shared" si="0"/>
        <v>3.2032354213705795E-3</v>
      </c>
    </row>
    <row r="16" spans="1:23" x14ac:dyDescent="0.2">
      <c r="A16" s="12" t="s">
        <v>21</v>
      </c>
      <c r="C16" s="19">
        <f ca="1">+C8+C12</f>
        <v>0.45338935797576024</v>
      </c>
      <c r="D16" s="20">
        <f>+C8+D12+2*D13*MAX(F21:F892)</f>
        <v>0.45338395802675147</v>
      </c>
      <c r="E16" s="21" t="s">
        <v>22</v>
      </c>
      <c r="F16" s="22">
        <f ca="1">NOW()+15018.5+$C$5/24</f>
        <v>60178.751956828703</v>
      </c>
      <c r="V16" s="1">
        <v>-2000</v>
      </c>
      <c r="W16" s="1">
        <f t="shared" si="0"/>
        <v>1.6065895627475275E-3</v>
      </c>
    </row>
    <row r="17" spans="1:31" x14ac:dyDescent="0.2">
      <c r="A17" s="7" t="s">
        <v>23</v>
      </c>
      <c r="C17" s="1">
        <f>COUNT(C21:C4735)</f>
        <v>235</v>
      </c>
      <c r="E17" s="21" t="s">
        <v>24</v>
      </c>
      <c r="F17" s="22">
        <f ca="1">ROUND(2*(F16-$C$7)/$C$8,0)/2+F15</f>
        <v>41917</v>
      </c>
      <c r="V17" s="1">
        <v>0</v>
      </c>
      <c r="W17" s="1">
        <f t="shared" si="0"/>
        <v>-7.7664291813239977E-4</v>
      </c>
    </row>
    <row r="18" spans="1:31" x14ac:dyDescent="0.2">
      <c r="A18" s="12" t="s">
        <v>25</v>
      </c>
      <c r="C18" s="23">
        <f ca="1">+C15</f>
        <v>59857.94395349078</v>
      </c>
      <c r="D18" s="24">
        <f ca="1">C16</f>
        <v>0.45338935797576024</v>
      </c>
      <c r="E18" s="21" t="s">
        <v>26</v>
      </c>
      <c r="F18" s="20">
        <f ca="1">ROUND(2*(F16-$C$15)/$C$16,0)/2+F15</f>
        <v>708.5</v>
      </c>
      <c r="V18" s="1">
        <v>2000</v>
      </c>
      <c r="W18" s="1">
        <f t="shared" si="0"/>
        <v>-3.9464620212692012E-3</v>
      </c>
    </row>
    <row r="19" spans="1:31" x14ac:dyDescent="0.2">
      <c r="A19" s="12" t="s">
        <v>27</v>
      </c>
      <c r="C19" s="25">
        <f>+D15</f>
        <v>59857.894520555536</v>
      </c>
      <c r="D19" s="26">
        <f>+D16</f>
        <v>0.45338395802675147</v>
      </c>
      <c r="E19" s="21" t="s">
        <v>28</v>
      </c>
      <c r="F19" s="27">
        <f ca="1">+$C$15+$C$16*F18-15018.5-$C$5/24</f>
        <v>45161.066146949939</v>
      </c>
      <c r="V19" s="1">
        <v>4000</v>
      </c>
      <c r="W19" s="1">
        <f t="shared" si="0"/>
        <v>-7.9028677466628783E-3</v>
      </c>
    </row>
    <row r="20" spans="1:31" ht="14.25" x14ac:dyDescent="0.2">
      <c r="A20" s="4" t="s">
        <v>29</v>
      </c>
      <c r="B20" s="4" t="s">
        <v>30</v>
      </c>
      <c r="C20" s="4" t="s">
        <v>31</v>
      </c>
      <c r="D20" s="4" t="s">
        <v>32</v>
      </c>
      <c r="E20" s="4" t="s">
        <v>33</v>
      </c>
      <c r="F20" s="4" t="s">
        <v>1</v>
      </c>
      <c r="G20" s="4" t="s">
        <v>34</v>
      </c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5" t="s">
        <v>40</v>
      </c>
      <c r="N20" s="5" t="s">
        <v>41</v>
      </c>
      <c r="O20" s="5" t="s">
        <v>42</v>
      </c>
      <c r="P20" s="28" t="s">
        <v>2</v>
      </c>
      <c r="Q20" s="4" t="s">
        <v>43</v>
      </c>
      <c r="R20" s="5" t="s">
        <v>44</v>
      </c>
      <c r="S20" s="5" t="s">
        <v>45</v>
      </c>
      <c r="T20" s="5" t="s">
        <v>46</v>
      </c>
      <c r="U20" s="29" t="s">
        <v>47</v>
      </c>
      <c r="V20" s="1">
        <v>6000</v>
      </c>
      <c r="W20" s="1">
        <f t="shared" si="0"/>
        <v>-1.2645860094313427E-2</v>
      </c>
    </row>
    <row r="21" spans="1:31" x14ac:dyDescent="0.2">
      <c r="A21" s="30" t="s">
        <v>48</v>
      </c>
      <c r="B21" s="31" t="s">
        <v>49</v>
      </c>
      <c r="C21" s="32">
        <v>28684.492099999999</v>
      </c>
      <c r="D21" s="31" t="s">
        <v>50</v>
      </c>
      <c r="E21" s="1">
        <f t="shared" ref="E21:E84" si="1">+(C21-C$7)/C$8</f>
        <v>-27547.236732246569</v>
      </c>
      <c r="F21" s="1">
        <f t="shared" ref="F21:F27" si="2">ROUND(2*E21,0)/2</f>
        <v>-27547</v>
      </c>
      <c r="G21" s="33"/>
      <c r="H21" s="1">
        <f t="shared" ref="H21:H32" si="3">+C21-(C$7+F21*C$8)</f>
        <v>-0.10733284999878379</v>
      </c>
      <c r="P21" s="7">
        <f t="shared" ref="P21:P84" si="4">+D$11+D$12*F21+D$13*F21^2</f>
        <v>-3.7145564555673194E-2</v>
      </c>
      <c r="Q21" s="119">
        <f t="shared" ref="Q21:Q84" si="5">+C21-15018.5</f>
        <v>13665.992099999999</v>
      </c>
      <c r="R21" s="1">
        <f t="shared" ref="R21:R52" si="6">+(P21-G21)^2</f>
        <v>1.3797929661596847E-3</v>
      </c>
      <c r="S21" s="15"/>
      <c r="T21" s="1">
        <f t="shared" ref="T21:T84" si="7">+S21*R21</f>
        <v>0</v>
      </c>
      <c r="V21" s="1">
        <v>8000</v>
      </c>
      <c r="W21" s="1">
        <f t="shared" si="0"/>
        <v>-1.8175439064220852E-2</v>
      </c>
    </row>
    <row r="22" spans="1:31" x14ac:dyDescent="0.2">
      <c r="A22" s="34" t="s">
        <v>51</v>
      </c>
      <c r="B22" s="34" t="s">
        <v>49</v>
      </c>
      <c r="C22" s="35">
        <v>28684.492999999999</v>
      </c>
      <c r="D22" s="36"/>
      <c r="E22" s="37">
        <f t="shared" si="1"/>
        <v>-27547.234747215691</v>
      </c>
      <c r="F22" s="1">
        <f t="shared" si="2"/>
        <v>-27547</v>
      </c>
      <c r="G22" s="33"/>
      <c r="H22" s="1">
        <f t="shared" si="3"/>
        <v>-0.10643284999969183</v>
      </c>
      <c r="P22" s="7">
        <f t="shared" si="4"/>
        <v>-3.7145564555673194E-2</v>
      </c>
      <c r="Q22" s="119">
        <f t="shared" si="5"/>
        <v>13665.992999999999</v>
      </c>
      <c r="R22" s="1">
        <f t="shared" si="6"/>
        <v>1.3797929661596847E-3</v>
      </c>
      <c r="S22" s="15"/>
      <c r="T22" s="1">
        <f t="shared" si="7"/>
        <v>0</v>
      </c>
      <c r="V22" s="1">
        <v>10000</v>
      </c>
      <c r="W22" s="1">
        <f t="shared" si="0"/>
        <v>-2.4491604656385155E-2</v>
      </c>
    </row>
    <row r="23" spans="1:31" x14ac:dyDescent="0.2">
      <c r="A23" s="30" t="s">
        <v>52</v>
      </c>
      <c r="B23" s="38"/>
      <c r="C23" s="39">
        <v>28684.494999999999</v>
      </c>
      <c r="D23" s="39" t="s">
        <v>36</v>
      </c>
      <c r="E23" s="37">
        <f t="shared" si="1"/>
        <v>-27547.230336035951</v>
      </c>
      <c r="F23" s="1">
        <f t="shared" si="2"/>
        <v>-27547</v>
      </c>
      <c r="G23" s="33"/>
      <c r="H23" s="1">
        <f t="shared" si="3"/>
        <v>-0.10443284999928437</v>
      </c>
      <c r="P23" s="7">
        <f t="shared" si="4"/>
        <v>-3.7145564555673194E-2</v>
      </c>
      <c r="Q23" s="119">
        <f t="shared" si="5"/>
        <v>13665.994999999999</v>
      </c>
      <c r="R23" s="1">
        <f t="shared" si="6"/>
        <v>1.3797929661596847E-3</v>
      </c>
      <c r="S23" s="15"/>
      <c r="T23" s="1">
        <f t="shared" si="7"/>
        <v>0</v>
      </c>
      <c r="V23" s="1">
        <v>12000</v>
      </c>
      <c r="W23" s="1">
        <f t="shared" si="0"/>
        <v>-3.1594356870806327E-2</v>
      </c>
    </row>
    <row r="24" spans="1:31" x14ac:dyDescent="0.2">
      <c r="A24" s="30" t="s">
        <v>52</v>
      </c>
      <c r="B24" s="38"/>
      <c r="C24" s="39">
        <v>28689.481</v>
      </c>
      <c r="D24" s="39" t="s">
        <v>36</v>
      </c>
      <c r="E24" s="37">
        <f t="shared" si="1"/>
        <v>-27536.233264949016</v>
      </c>
      <c r="F24" s="1">
        <f t="shared" si="2"/>
        <v>-27536</v>
      </c>
      <c r="G24" s="33"/>
      <c r="H24" s="1">
        <f t="shared" si="3"/>
        <v>-0.10576079999736976</v>
      </c>
      <c r="P24" s="7">
        <f t="shared" si="4"/>
        <v>-3.710126006502279E-2</v>
      </c>
      <c r="Q24" s="119">
        <f t="shared" si="5"/>
        <v>13670.981</v>
      </c>
      <c r="R24" s="1">
        <f t="shared" si="6"/>
        <v>1.3765034984124548E-3</v>
      </c>
      <c r="S24" s="15"/>
      <c r="T24" s="1">
        <f t="shared" si="7"/>
        <v>0</v>
      </c>
      <c r="V24" s="1">
        <v>14000</v>
      </c>
      <c r="W24" s="1">
        <f t="shared" si="0"/>
        <v>-3.9483695707484383E-2</v>
      </c>
    </row>
    <row r="25" spans="1:31" x14ac:dyDescent="0.2">
      <c r="A25" s="30" t="s">
        <v>52</v>
      </c>
      <c r="B25" s="38"/>
      <c r="C25" s="39">
        <v>28690.388999999999</v>
      </c>
      <c r="D25" s="39" t="s">
        <v>36</v>
      </c>
      <c r="E25" s="37">
        <f t="shared" si="1"/>
        <v>-27534.230589347946</v>
      </c>
      <c r="F25" s="1">
        <f t="shared" si="2"/>
        <v>-27534</v>
      </c>
      <c r="G25" s="33"/>
      <c r="H25" s="1">
        <f t="shared" si="3"/>
        <v>-0.10454769999705604</v>
      </c>
      <c r="P25" s="7">
        <f t="shared" si="4"/>
        <v>-3.7093207259492882E-2</v>
      </c>
      <c r="Q25" s="119">
        <f t="shared" si="5"/>
        <v>13671.888999999999</v>
      </c>
      <c r="R25" s="1">
        <f t="shared" si="6"/>
        <v>1.3759060247956953E-3</v>
      </c>
      <c r="S25" s="15"/>
      <c r="T25" s="1">
        <f t="shared" si="7"/>
        <v>0</v>
      </c>
      <c r="V25" s="1">
        <v>16000</v>
      </c>
      <c r="W25" s="1">
        <f t="shared" si="0"/>
        <v>-4.8159621166419309E-2</v>
      </c>
      <c r="AA25" s="1">
        <v>12</v>
      </c>
      <c r="AC25" s="1" t="s">
        <v>53</v>
      </c>
      <c r="AE25" s="1" t="s">
        <v>54</v>
      </c>
    </row>
    <row r="26" spans="1:31" x14ac:dyDescent="0.2">
      <c r="A26" s="30" t="s">
        <v>52</v>
      </c>
      <c r="B26" s="38"/>
      <c r="C26" s="39">
        <v>28694.47</v>
      </c>
      <c r="D26" s="39" t="s">
        <v>36</v>
      </c>
      <c r="E26" s="37">
        <f t="shared" si="1"/>
        <v>-27525.229577092472</v>
      </c>
      <c r="F26" s="1">
        <f t="shared" si="2"/>
        <v>-27525</v>
      </c>
      <c r="G26" s="33"/>
      <c r="H26" s="1">
        <f t="shared" si="3"/>
        <v>-0.10408874999848194</v>
      </c>
      <c r="P26" s="7">
        <f t="shared" si="4"/>
        <v>-3.7056979368617723E-2</v>
      </c>
      <c r="Q26" s="119">
        <f t="shared" si="5"/>
        <v>13675.970000000001</v>
      </c>
      <c r="R26" s="1">
        <f t="shared" si="6"/>
        <v>1.3732197199261597E-3</v>
      </c>
      <c r="S26" s="15"/>
      <c r="T26" s="1">
        <f t="shared" si="7"/>
        <v>0</v>
      </c>
      <c r="V26" s="1">
        <v>18000</v>
      </c>
      <c r="W26" s="1">
        <f t="shared" si="0"/>
        <v>-5.7622133247611104E-2</v>
      </c>
    </row>
    <row r="27" spans="1:31" x14ac:dyDescent="0.2">
      <c r="A27" s="30" t="s">
        <v>52</v>
      </c>
      <c r="B27" s="38"/>
      <c r="C27" s="39">
        <v>28695.373</v>
      </c>
      <c r="D27" s="39" t="s">
        <v>36</v>
      </c>
      <c r="E27" s="37">
        <f t="shared" si="1"/>
        <v>-27523.237929440751</v>
      </c>
      <c r="F27" s="1">
        <f t="shared" si="2"/>
        <v>-27523</v>
      </c>
      <c r="G27" s="33"/>
      <c r="H27" s="1">
        <f t="shared" si="3"/>
        <v>-0.10787564999918686</v>
      </c>
      <c r="P27" s="7">
        <f t="shared" si="4"/>
        <v>-3.7048930889314234E-2</v>
      </c>
      <c r="Q27" s="119">
        <f t="shared" si="5"/>
        <v>13676.873</v>
      </c>
      <c r="R27" s="1">
        <f t="shared" si="6"/>
        <v>1.3726232800411824E-3</v>
      </c>
      <c r="S27" s="15"/>
      <c r="T27" s="1">
        <f t="shared" si="7"/>
        <v>0</v>
      </c>
      <c r="V27" s="1">
        <v>20000</v>
      </c>
      <c r="W27" s="1">
        <f t="shared" si="0"/>
        <v>-6.7871231951059777E-2</v>
      </c>
      <c r="Z27" s="1" t="s">
        <v>55</v>
      </c>
      <c r="AA27" s="1">
        <v>6</v>
      </c>
      <c r="AC27" s="1" t="s">
        <v>53</v>
      </c>
      <c r="AE27" s="1" t="s">
        <v>54</v>
      </c>
    </row>
    <row r="28" spans="1:31" x14ac:dyDescent="0.2">
      <c r="A28" s="30" t="s">
        <v>52</v>
      </c>
      <c r="B28" s="38"/>
      <c r="C28" s="39">
        <v>28718.487000000001</v>
      </c>
      <c r="D28" s="39" t="s">
        <v>36</v>
      </c>
      <c r="E28" s="37">
        <f t="shared" si="1"/>
        <v>-27472.257925208221</v>
      </c>
      <c r="F28" s="40">
        <f>ROUND(2*E28,0)/2+0.5</f>
        <v>-27472</v>
      </c>
      <c r="G28" s="33"/>
      <c r="H28" s="1">
        <f t="shared" si="3"/>
        <v>-0.11694159999751719</v>
      </c>
      <c r="P28" s="7">
        <f t="shared" si="4"/>
        <v>-3.6843960435030215E-2</v>
      </c>
      <c r="Q28" s="119">
        <f t="shared" si="5"/>
        <v>13699.987000000001</v>
      </c>
      <c r="R28" s="1">
        <f t="shared" si="6"/>
        <v>1.357477420538072E-3</v>
      </c>
      <c r="S28" s="15"/>
      <c r="T28" s="1">
        <f t="shared" si="7"/>
        <v>0</v>
      </c>
      <c r="V28" s="1">
        <v>22000</v>
      </c>
      <c r="W28" s="1">
        <f t="shared" si="0"/>
        <v>-7.8906917276765326E-2</v>
      </c>
    </row>
    <row r="29" spans="1:31" x14ac:dyDescent="0.2">
      <c r="A29" s="30" t="s">
        <v>52</v>
      </c>
      <c r="B29" s="38"/>
      <c r="C29" s="39">
        <v>28729.398000000001</v>
      </c>
      <c r="D29" s="39" t="s">
        <v>36</v>
      </c>
      <c r="E29" s="37">
        <f t="shared" si="1"/>
        <v>-27448.192734147342</v>
      </c>
      <c r="F29" s="1">
        <f>ROUND(2*E29,0)/2</f>
        <v>-27448</v>
      </c>
      <c r="G29" s="33"/>
      <c r="H29" s="1">
        <f t="shared" si="3"/>
        <v>-8.7384399994334672E-2</v>
      </c>
      <c r="P29" s="7">
        <f t="shared" si="4"/>
        <v>-3.6747680732651271E-2</v>
      </c>
      <c r="Q29" s="119">
        <f t="shared" si="5"/>
        <v>13710.898000000001</v>
      </c>
      <c r="R29" s="1">
        <f t="shared" si="6"/>
        <v>1.3503920392288695E-3</v>
      </c>
      <c r="S29" s="15"/>
      <c r="T29" s="1">
        <f t="shared" si="7"/>
        <v>0</v>
      </c>
      <c r="V29" s="1">
        <v>24000</v>
      </c>
      <c r="W29" s="1">
        <f t="shared" si="0"/>
        <v>-9.0729189224727738E-2</v>
      </c>
      <c r="Z29" s="1" t="s">
        <v>55</v>
      </c>
      <c r="AA29" s="1">
        <v>6</v>
      </c>
      <c r="AC29" s="1" t="s">
        <v>53</v>
      </c>
      <c r="AE29" s="1" t="s">
        <v>54</v>
      </c>
    </row>
    <row r="30" spans="1:31" x14ac:dyDescent="0.2">
      <c r="A30" s="30" t="s">
        <v>52</v>
      </c>
      <c r="B30" s="38"/>
      <c r="C30" s="39">
        <v>28757.458999999999</v>
      </c>
      <c r="D30" s="39" t="s">
        <v>36</v>
      </c>
      <c r="E30" s="37">
        <f t="shared" si="1"/>
        <v>-27386.30167683278</v>
      </c>
      <c r="F30" s="40">
        <f>ROUND(2*E30,0)/2+0.5</f>
        <v>-27386</v>
      </c>
      <c r="G30" s="33"/>
      <c r="H30" s="1">
        <f t="shared" si="3"/>
        <v>-0.13677829999869573</v>
      </c>
      <c r="P30" s="7">
        <f t="shared" si="4"/>
        <v>-3.6499482428156073E-2</v>
      </c>
      <c r="Q30" s="119">
        <f t="shared" si="5"/>
        <v>13738.958999999999</v>
      </c>
      <c r="R30" s="1">
        <f t="shared" si="6"/>
        <v>1.3322122175232739E-3</v>
      </c>
      <c r="S30" s="15"/>
      <c r="T30" s="1">
        <f t="shared" si="7"/>
        <v>0</v>
      </c>
      <c r="V30" s="1">
        <v>26000</v>
      </c>
      <c r="W30" s="1">
        <f t="shared" si="0"/>
        <v>-0.10333804779494704</v>
      </c>
    </row>
    <row r="31" spans="1:31" x14ac:dyDescent="0.2">
      <c r="A31" s="30" t="s">
        <v>52</v>
      </c>
      <c r="B31" s="38"/>
      <c r="C31" s="39">
        <v>28778.351999999999</v>
      </c>
      <c r="D31" s="39" t="s">
        <v>36</v>
      </c>
      <c r="E31" s="37">
        <f t="shared" si="1"/>
        <v>-27340.220287699347</v>
      </c>
      <c r="F31" s="1">
        <f t="shared" ref="F31:F62" si="8">ROUND(2*E31,0)/2</f>
        <v>-27340</v>
      </c>
      <c r="G31" s="33"/>
      <c r="H31" s="1">
        <f t="shared" si="3"/>
        <v>-9.9877000000560656E-2</v>
      </c>
      <c r="P31" s="7">
        <f t="shared" si="4"/>
        <v>-3.6315823769306893E-2</v>
      </c>
      <c r="Q31" s="119">
        <f t="shared" si="5"/>
        <v>13759.851999999999</v>
      </c>
      <c r="R31" s="1">
        <f t="shared" si="6"/>
        <v>1.3188390560433555E-3</v>
      </c>
      <c r="S31" s="15"/>
      <c r="T31" s="1">
        <f t="shared" si="7"/>
        <v>0</v>
      </c>
      <c r="V31" s="1">
        <v>28000</v>
      </c>
      <c r="W31" s="1">
        <f t="shared" si="0"/>
        <v>-0.11673349298742322</v>
      </c>
      <c r="Z31" s="1" t="s">
        <v>55</v>
      </c>
      <c r="AA31" s="1">
        <v>7</v>
      </c>
      <c r="AC31" s="1" t="s">
        <v>53</v>
      </c>
      <c r="AE31" s="1" t="s">
        <v>54</v>
      </c>
    </row>
    <row r="32" spans="1:31" x14ac:dyDescent="0.2">
      <c r="A32" s="30" t="s">
        <v>52</v>
      </c>
      <c r="B32" s="38"/>
      <c r="C32" s="39">
        <v>28803.309000000001</v>
      </c>
      <c r="D32" s="39" t="s">
        <v>36</v>
      </c>
      <c r="E32" s="37">
        <f t="shared" si="1"/>
        <v>-27285.175381338209</v>
      </c>
      <c r="F32" s="41">
        <f t="shared" si="8"/>
        <v>-27285</v>
      </c>
      <c r="G32" s="42"/>
      <c r="H32" s="1">
        <f t="shared" si="3"/>
        <v>-7.9516749996400904E-2</v>
      </c>
      <c r="P32" s="7">
        <f t="shared" si="4"/>
        <v>-3.6096778080681749E-2</v>
      </c>
      <c r="Q32" s="119">
        <f t="shared" si="5"/>
        <v>13784.809000000001</v>
      </c>
      <c r="R32" s="1">
        <f t="shared" si="6"/>
        <v>1.3029773878059864E-3</v>
      </c>
      <c r="S32" s="15"/>
      <c r="T32" s="1">
        <f t="shared" si="7"/>
        <v>0</v>
      </c>
      <c r="V32" s="1">
        <v>30000</v>
      </c>
      <c r="W32" s="1">
        <f t="shared" si="0"/>
        <v>-0.13091552480215626</v>
      </c>
      <c r="Z32" s="1" t="s">
        <v>55</v>
      </c>
      <c r="AA32" s="1">
        <v>6</v>
      </c>
      <c r="AC32" s="1" t="s">
        <v>53</v>
      </c>
      <c r="AE32" s="1" t="s">
        <v>54</v>
      </c>
    </row>
    <row r="33" spans="1:31" x14ac:dyDescent="0.2">
      <c r="A33" s="30" t="s">
        <v>56</v>
      </c>
      <c r="B33" s="38"/>
      <c r="C33" s="39">
        <v>32701.651000000002</v>
      </c>
      <c r="D33" s="39" t="s">
        <v>57</v>
      </c>
      <c r="E33" s="37">
        <f t="shared" si="1"/>
        <v>-18687.031760163267</v>
      </c>
      <c r="F33" s="1">
        <f t="shared" si="8"/>
        <v>-18687</v>
      </c>
      <c r="G33" s="33">
        <f t="shared" ref="G33:G64" si="9">+C33-(C$7+F33*C$8)</f>
        <v>-1.439984999524313E-2</v>
      </c>
      <c r="H33" s="1">
        <f>+G33</f>
        <v>-1.439984999524313E-2</v>
      </c>
      <c r="P33" s="7">
        <f t="shared" si="4"/>
        <v>-9.1690704873027933E-3</v>
      </c>
      <c r="Q33" s="119">
        <f t="shared" si="5"/>
        <v>17683.151000000002</v>
      </c>
      <c r="R33" s="1">
        <f t="shared" si="6"/>
        <v>2.7361054260688554E-5</v>
      </c>
      <c r="S33" s="15">
        <v>1</v>
      </c>
      <c r="T33" s="1">
        <f t="shared" si="7"/>
        <v>2.7361054260688554E-5</v>
      </c>
      <c r="V33" s="1">
        <v>32000</v>
      </c>
      <c r="W33" s="1">
        <f t="shared" si="0"/>
        <v>-0.14588414323914617</v>
      </c>
      <c r="Z33" s="1" t="s">
        <v>55</v>
      </c>
      <c r="AA33" s="1">
        <v>10</v>
      </c>
      <c r="AC33" s="1" t="s">
        <v>53</v>
      </c>
      <c r="AE33" s="1" t="s">
        <v>54</v>
      </c>
    </row>
    <row r="34" spans="1:31" x14ac:dyDescent="0.2">
      <c r="A34" s="30" t="s">
        <v>58</v>
      </c>
      <c r="B34" s="38" t="s">
        <v>49</v>
      </c>
      <c r="C34" s="39">
        <v>34514.782200000001</v>
      </c>
      <c r="D34" s="37" t="s">
        <v>59</v>
      </c>
      <c r="E34" s="37">
        <f t="shared" si="1"/>
        <v>-14688.007954239294</v>
      </c>
      <c r="F34" s="1">
        <f t="shared" si="8"/>
        <v>-14688</v>
      </c>
      <c r="G34" s="33">
        <f t="shared" si="9"/>
        <v>-3.6063999941688962E-3</v>
      </c>
      <c r="J34" s="12">
        <f t="shared" ref="J34:J56" si="10">+G34</f>
        <v>-3.6063999941688962E-3</v>
      </c>
      <c r="N34" s="20"/>
      <c r="P34" s="7">
        <f t="shared" si="4"/>
        <v>-1.5978510905766477E-3</v>
      </c>
      <c r="Q34" s="119">
        <f t="shared" si="5"/>
        <v>19496.282200000001</v>
      </c>
      <c r="R34" s="1">
        <f t="shared" si="6"/>
        <v>4.034268698121624E-6</v>
      </c>
      <c r="S34" s="15">
        <v>1</v>
      </c>
      <c r="T34" s="1">
        <f t="shared" si="7"/>
        <v>4.034268698121624E-6</v>
      </c>
      <c r="V34" s="1">
        <v>34000</v>
      </c>
      <c r="W34" s="1">
        <f t="shared" si="0"/>
        <v>-0.16163934829839299</v>
      </c>
      <c r="Z34" s="1" t="s">
        <v>55</v>
      </c>
      <c r="AA34" s="1">
        <v>8</v>
      </c>
      <c r="AC34" s="1" t="s">
        <v>60</v>
      </c>
      <c r="AE34" s="1" t="s">
        <v>54</v>
      </c>
    </row>
    <row r="35" spans="1:31" x14ac:dyDescent="0.2">
      <c r="A35" s="43" t="s">
        <v>61</v>
      </c>
      <c r="B35" s="44" t="s">
        <v>62</v>
      </c>
      <c r="C35" s="43">
        <v>34514.783000000003</v>
      </c>
      <c r="D35" s="43">
        <v>1E-3</v>
      </c>
      <c r="E35" s="37">
        <f t="shared" si="1"/>
        <v>-14688.006189767397</v>
      </c>
      <c r="F35" s="1">
        <f t="shared" si="8"/>
        <v>-14688</v>
      </c>
      <c r="G35" s="33">
        <f t="shared" si="9"/>
        <v>-2.8063999925507233E-3</v>
      </c>
      <c r="J35" s="1">
        <f t="shared" si="10"/>
        <v>-2.8063999925507233E-3</v>
      </c>
      <c r="P35" s="7">
        <f t="shared" si="4"/>
        <v>-1.5978510905766477E-3</v>
      </c>
      <c r="Q35" s="119">
        <f t="shared" si="5"/>
        <v>19496.283000000003</v>
      </c>
      <c r="R35" s="1">
        <f t="shared" si="6"/>
        <v>1.4605904484627437E-6</v>
      </c>
      <c r="S35" s="15">
        <v>1</v>
      </c>
      <c r="T35" s="1">
        <f t="shared" si="7"/>
        <v>1.4605904484627437E-6</v>
      </c>
      <c r="V35" s="1">
        <v>36000</v>
      </c>
      <c r="W35" s="1">
        <f t="shared" si="0"/>
        <v>-0.17818113997989665</v>
      </c>
      <c r="Z35" s="1" t="s">
        <v>55</v>
      </c>
      <c r="AA35" s="1">
        <v>5</v>
      </c>
      <c r="AC35" s="1" t="s">
        <v>53</v>
      </c>
      <c r="AE35" s="1" t="s">
        <v>54</v>
      </c>
    </row>
    <row r="36" spans="1:31" x14ac:dyDescent="0.2">
      <c r="A36" s="30" t="s">
        <v>63</v>
      </c>
      <c r="B36" s="38" t="s">
        <v>64</v>
      </c>
      <c r="C36" s="39">
        <v>34515.4617</v>
      </c>
      <c r="D36" s="39" t="s">
        <v>59</v>
      </c>
      <c r="E36" s="37">
        <f t="shared" si="1"/>
        <v>-14686.5092559233</v>
      </c>
      <c r="F36" s="1">
        <f t="shared" si="8"/>
        <v>-14686.5</v>
      </c>
      <c r="G36" s="33">
        <f t="shared" si="9"/>
        <v>-4.1965749987866729E-3</v>
      </c>
      <c r="J36" s="12">
        <f t="shared" si="10"/>
        <v>-4.1965749987866729E-3</v>
      </c>
      <c r="P36" s="7">
        <f t="shared" si="4"/>
        <v>-1.5956011870327524E-3</v>
      </c>
      <c r="Q36" s="119">
        <f t="shared" si="5"/>
        <v>19496.9617</v>
      </c>
      <c r="R36" s="1">
        <f t="shared" si="6"/>
        <v>6.7650647694297187E-6</v>
      </c>
      <c r="S36" s="15">
        <v>1</v>
      </c>
      <c r="T36" s="1">
        <f t="shared" si="7"/>
        <v>6.7650647694297187E-6</v>
      </c>
      <c r="Z36" s="1" t="s">
        <v>55</v>
      </c>
      <c r="AA36" s="1">
        <v>6</v>
      </c>
      <c r="AC36" s="1" t="s">
        <v>53</v>
      </c>
      <c r="AE36" s="1" t="s">
        <v>54</v>
      </c>
    </row>
    <row r="37" spans="1:31" x14ac:dyDescent="0.2">
      <c r="A37" s="30" t="s">
        <v>63</v>
      </c>
      <c r="B37" s="38" t="s">
        <v>64</v>
      </c>
      <c r="C37" s="39">
        <v>34840.546499999997</v>
      </c>
      <c r="D37" s="39" t="s">
        <v>59</v>
      </c>
      <c r="E37" s="37">
        <f t="shared" si="1"/>
        <v>-13969.505514470931</v>
      </c>
      <c r="F37" s="1">
        <f t="shared" si="8"/>
        <v>-13969.5</v>
      </c>
      <c r="G37" s="33">
        <f t="shared" si="9"/>
        <v>-2.5002250040415674E-3</v>
      </c>
      <c r="J37" s="12">
        <f t="shared" si="10"/>
        <v>-2.5002250040415674E-3</v>
      </c>
      <c r="P37" s="7">
        <f t="shared" si="4"/>
        <v>-5.7079998104515167E-4</v>
      </c>
      <c r="Q37" s="119">
        <f t="shared" si="5"/>
        <v>19822.046499999997</v>
      </c>
      <c r="R37" s="1">
        <f t="shared" si="6"/>
        <v>3.7226809193647196E-6</v>
      </c>
      <c r="S37" s="15">
        <v>1</v>
      </c>
      <c r="T37" s="1">
        <f t="shared" si="7"/>
        <v>3.7226809193647196E-6</v>
      </c>
      <c r="Z37" s="1" t="s">
        <v>55</v>
      </c>
      <c r="AA37" s="1">
        <v>6</v>
      </c>
      <c r="AC37" s="1" t="s">
        <v>53</v>
      </c>
      <c r="AE37" s="1" t="s">
        <v>54</v>
      </c>
    </row>
    <row r="38" spans="1:31" x14ac:dyDescent="0.2">
      <c r="A38" s="34" t="s">
        <v>65</v>
      </c>
      <c r="B38" s="34" t="s">
        <v>64</v>
      </c>
      <c r="C38" s="35">
        <v>34874.553500000002</v>
      </c>
      <c r="D38" s="36"/>
      <c r="E38" s="37">
        <f t="shared" si="1"/>
        <v>-13894.500019795159</v>
      </c>
      <c r="F38" s="1">
        <f t="shared" si="8"/>
        <v>-13894.5</v>
      </c>
      <c r="G38" s="33">
        <f t="shared" si="9"/>
        <v>-8.9749955805018544E-6</v>
      </c>
      <c r="J38" s="1">
        <f t="shared" si="10"/>
        <v>-8.9749955805018544E-6</v>
      </c>
      <c r="P38" s="7">
        <f t="shared" si="4"/>
        <v>-4.6944360784641551E-4</v>
      </c>
      <c r="Q38" s="119">
        <f t="shared" si="5"/>
        <v>19856.053500000002</v>
      </c>
      <c r="R38" s="1">
        <f t="shared" si="6"/>
        <v>2.1203134288209632E-7</v>
      </c>
      <c r="S38" s="15">
        <v>1</v>
      </c>
      <c r="T38" s="1">
        <f t="shared" si="7"/>
        <v>2.1203134288209632E-7</v>
      </c>
    </row>
    <row r="39" spans="1:31" x14ac:dyDescent="0.2">
      <c r="A39" s="30" t="s">
        <v>66</v>
      </c>
      <c r="B39" s="38"/>
      <c r="C39" s="39">
        <v>34897.450100000002</v>
      </c>
      <c r="D39" s="39" t="s">
        <v>59</v>
      </c>
      <c r="E39" s="37">
        <f t="shared" si="1"/>
        <v>-13843.999510800157</v>
      </c>
      <c r="F39" s="1">
        <f t="shared" si="8"/>
        <v>-13844</v>
      </c>
      <c r="G39" s="33">
        <f t="shared" si="9"/>
        <v>2.2180000087246299E-4</v>
      </c>
      <c r="J39" s="1">
        <f t="shared" si="10"/>
        <v>2.2180000087246299E-4</v>
      </c>
      <c r="P39" s="7">
        <f t="shared" si="4"/>
        <v>-4.0182013189658111E-4</v>
      </c>
      <c r="Q39" s="119">
        <f t="shared" si="5"/>
        <v>19878.950100000002</v>
      </c>
      <c r="R39" s="1">
        <f t="shared" si="6"/>
        <v>3.889020699948802E-7</v>
      </c>
      <c r="S39" s="15">
        <v>1</v>
      </c>
      <c r="T39" s="1">
        <f t="shared" si="7"/>
        <v>3.889020699948802E-7</v>
      </c>
      <c r="Z39" s="1" t="s">
        <v>55</v>
      </c>
      <c r="AA39" s="1">
        <v>6</v>
      </c>
      <c r="AC39" s="1" t="s">
        <v>53</v>
      </c>
      <c r="AE39" s="1" t="s">
        <v>54</v>
      </c>
    </row>
    <row r="40" spans="1:31" x14ac:dyDescent="0.2">
      <c r="A40" s="30" t="s">
        <v>67</v>
      </c>
      <c r="B40" s="38" t="s">
        <v>64</v>
      </c>
      <c r="C40" s="39">
        <v>34899.488799999999</v>
      </c>
      <c r="D40" s="39" t="s">
        <v>59</v>
      </c>
      <c r="E40" s="37">
        <f t="shared" si="1"/>
        <v>-13839.502974734192</v>
      </c>
      <c r="F40" s="1">
        <f t="shared" si="8"/>
        <v>-13839.5</v>
      </c>
      <c r="G40" s="33">
        <f t="shared" si="9"/>
        <v>-1.3487249962054193E-3</v>
      </c>
      <c r="J40" s="1">
        <f t="shared" si="10"/>
        <v>-1.3487249962054193E-3</v>
      </c>
      <c r="P40" s="7">
        <f t="shared" si="4"/>
        <v>-3.9581861262764917E-4</v>
      </c>
      <c r="Q40" s="119">
        <f t="shared" si="5"/>
        <v>19880.988799999999</v>
      </c>
      <c r="R40" s="1">
        <f t="shared" si="6"/>
        <v>9.0803057586326441E-7</v>
      </c>
      <c r="S40" s="15">
        <v>1</v>
      </c>
      <c r="T40" s="1">
        <f t="shared" si="7"/>
        <v>9.0803057586326441E-7</v>
      </c>
    </row>
    <row r="41" spans="1:31" x14ac:dyDescent="0.2">
      <c r="A41" s="30" t="s">
        <v>66</v>
      </c>
      <c r="B41" s="38" t="s">
        <v>64</v>
      </c>
      <c r="C41" s="39">
        <v>34899.489000000001</v>
      </c>
      <c r="D41" s="39" t="s">
        <v>59</v>
      </c>
      <c r="E41" s="37">
        <f t="shared" si="1"/>
        <v>-13839.502533616214</v>
      </c>
      <c r="F41" s="1">
        <f t="shared" si="8"/>
        <v>-13839.5</v>
      </c>
      <c r="G41" s="33">
        <f t="shared" si="9"/>
        <v>-1.1487249939818867E-3</v>
      </c>
      <c r="J41" s="1">
        <f t="shared" si="10"/>
        <v>-1.1487249939818867E-3</v>
      </c>
      <c r="P41" s="7">
        <f t="shared" si="4"/>
        <v>-3.9581861262764917E-4</v>
      </c>
      <c r="Q41" s="119">
        <f t="shared" si="5"/>
        <v>19880.989000000001</v>
      </c>
      <c r="R41" s="1">
        <f t="shared" si="6"/>
        <v>5.6686801908393245E-7</v>
      </c>
      <c r="S41" s="15">
        <v>1</v>
      </c>
      <c r="T41" s="1">
        <f t="shared" si="7"/>
        <v>5.6686801908393245E-7</v>
      </c>
    </row>
    <row r="42" spans="1:31" x14ac:dyDescent="0.2">
      <c r="A42" s="30" t="s">
        <v>68</v>
      </c>
      <c r="B42" s="38"/>
      <c r="C42" s="39">
        <v>35257.445899999999</v>
      </c>
      <c r="D42" s="39" t="s">
        <v>59</v>
      </c>
      <c r="E42" s="37">
        <f t="shared" si="1"/>
        <v>-13049.996421430435</v>
      </c>
      <c r="F42" s="1">
        <f t="shared" si="8"/>
        <v>-13050</v>
      </c>
      <c r="G42" s="33">
        <f t="shared" si="9"/>
        <v>1.622499999939464E-3</v>
      </c>
      <c r="J42" s="1">
        <f t="shared" si="10"/>
        <v>1.622499999939464E-3</v>
      </c>
      <c r="P42" s="7">
        <f t="shared" si="4"/>
        <v>5.9547934510950293E-4</v>
      </c>
      <c r="Q42" s="119">
        <f t="shared" si="5"/>
        <v>20238.945899999999</v>
      </c>
      <c r="R42" s="1">
        <f t="shared" si="6"/>
        <v>1.0547714254473622E-6</v>
      </c>
      <c r="S42" s="15">
        <v>1</v>
      </c>
      <c r="T42" s="1">
        <f t="shared" si="7"/>
        <v>1.0547714254473622E-6</v>
      </c>
      <c r="Z42" s="1" t="s">
        <v>55</v>
      </c>
      <c r="AE42" s="1" t="s">
        <v>69</v>
      </c>
    </row>
    <row r="43" spans="1:31" x14ac:dyDescent="0.2">
      <c r="A43" s="30" t="s">
        <v>68</v>
      </c>
      <c r="B43" s="38"/>
      <c r="C43" s="39">
        <v>35261.525999999998</v>
      </c>
      <c r="D43" s="39" t="s">
        <v>59</v>
      </c>
      <c r="E43" s="37">
        <f t="shared" si="1"/>
        <v>-13040.997394205848</v>
      </c>
      <c r="F43" s="1">
        <f t="shared" si="8"/>
        <v>-13041</v>
      </c>
      <c r="G43" s="33">
        <f t="shared" si="9"/>
        <v>1.1814500030595809E-3</v>
      </c>
      <c r="J43" s="1">
        <f t="shared" si="10"/>
        <v>1.1814500030595809E-3</v>
      </c>
      <c r="P43" s="7">
        <f t="shared" si="4"/>
        <v>6.0607316455192975E-4</v>
      </c>
      <c r="Q43" s="119">
        <f t="shared" si="5"/>
        <v>20243.025999999998</v>
      </c>
      <c r="R43" s="1">
        <f t="shared" si="6"/>
        <v>3.3105850629105972E-7</v>
      </c>
      <c r="S43" s="15">
        <v>1</v>
      </c>
      <c r="T43" s="1">
        <f t="shared" si="7"/>
        <v>3.3105850629105972E-7</v>
      </c>
      <c r="Z43" s="1" t="s">
        <v>55</v>
      </c>
      <c r="AA43" s="1">
        <v>8</v>
      </c>
      <c r="AC43" s="1" t="s">
        <v>53</v>
      </c>
      <c r="AE43" s="1" t="s">
        <v>54</v>
      </c>
    </row>
    <row r="44" spans="1:31" x14ac:dyDescent="0.2">
      <c r="A44" s="30" t="s">
        <v>68</v>
      </c>
      <c r="B44" s="38"/>
      <c r="C44" s="39">
        <v>35262.432200000003</v>
      </c>
      <c r="D44" s="39" t="s">
        <v>59</v>
      </c>
      <c r="E44" s="37">
        <f t="shared" si="1"/>
        <v>-13038.998688666532</v>
      </c>
      <c r="F44" s="1">
        <f t="shared" si="8"/>
        <v>-13039</v>
      </c>
      <c r="G44" s="33">
        <f t="shared" si="9"/>
        <v>5.9455000882735476E-4</v>
      </c>
      <c r="J44" s="1">
        <f t="shared" si="10"/>
        <v>5.9455000882735476E-4</v>
      </c>
      <c r="P44" s="7">
        <f t="shared" si="4"/>
        <v>6.0842518353703898E-4</v>
      </c>
      <c r="Q44" s="119">
        <f t="shared" si="5"/>
        <v>20243.932200000003</v>
      </c>
      <c r="R44" s="1">
        <f t="shared" si="6"/>
        <v>1.9252047322426053E-10</v>
      </c>
      <c r="S44" s="15">
        <v>1</v>
      </c>
      <c r="T44" s="1">
        <f t="shared" si="7"/>
        <v>1.9252047322426053E-10</v>
      </c>
      <c r="Z44" s="1" t="s">
        <v>55</v>
      </c>
      <c r="AE44" s="1" t="s">
        <v>69</v>
      </c>
    </row>
    <row r="45" spans="1:31" x14ac:dyDescent="0.2">
      <c r="A45" s="30" t="s">
        <v>68</v>
      </c>
      <c r="B45" s="38" t="s">
        <v>64</v>
      </c>
      <c r="C45" s="39">
        <v>35544.672599999998</v>
      </c>
      <c r="D45" s="39" t="s">
        <v>59</v>
      </c>
      <c r="E45" s="37">
        <f t="shared" si="1"/>
        <v>-12416.492121798407</v>
      </c>
      <c r="F45" s="1">
        <f t="shared" si="8"/>
        <v>-12416.5</v>
      </c>
      <c r="G45" s="33">
        <f t="shared" si="9"/>
        <v>3.571925000869669E-3</v>
      </c>
      <c r="J45" s="1">
        <f t="shared" si="10"/>
        <v>3.571925000869669E-3</v>
      </c>
      <c r="P45" s="7">
        <f t="shared" si="4"/>
        <v>1.3022677760719699E-3</v>
      </c>
      <c r="Q45" s="119">
        <f t="shared" si="5"/>
        <v>20526.172599999998</v>
      </c>
      <c r="R45" s="1">
        <f t="shared" si="6"/>
        <v>5.1513439180763935E-6</v>
      </c>
      <c r="S45" s="15">
        <v>1</v>
      </c>
      <c r="T45" s="1">
        <f t="shared" si="7"/>
        <v>5.1513439180763935E-6</v>
      </c>
    </row>
    <row r="46" spans="1:31" x14ac:dyDescent="0.2">
      <c r="A46" s="30" t="s">
        <v>68</v>
      </c>
      <c r="B46" s="38" t="s">
        <v>64</v>
      </c>
      <c r="C46" s="39">
        <v>35579.585200000001</v>
      </c>
      <c r="D46" s="39" t="s">
        <v>59</v>
      </c>
      <c r="E46" s="37">
        <f t="shared" si="1"/>
        <v>-12339.489244937253</v>
      </c>
      <c r="F46" s="1">
        <f t="shared" si="8"/>
        <v>-12339.5</v>
      </c>
      <c r="G46" s="33">
        <f t="shared" si="9"/>
        <v>4.8762750011519529E-3</v>
      </c>
      <c r="J46" s="1">
        <f t="shared" si="10"/>
        <v>4.8762750011519529E-3</v>
      </c>
      <c r="P46" s="7">
        <f t="shared" si="4"/>
        <v>1.3827966403778362E-3</v>
      </c>
      <c r="Q46" s="119">
        <f t="shared" si="5"/>
        <v>20561.085200000001</v>
      </c>
      <c r="R46" s="1">
        <f t="shared" si="6"/>
        <v>1.2204391057197009E-5</v>
      </c>
      <c r="S46" s="15">
        <v>1</v>
      </c>
      <c r="T46" s="1">
        <f t="shared" si="7"/>
        <v>1.2204391057197009E-5</v>
      </c>
    </row>
    <row r="47" spans="1:31" x14ac:dyDescent="0.2">
      <c r="A47" s="30" t="s">
        <v>68</v>
      </c>
      <c r="B47" s="38"/>
      <c r="C47" s="39">
        <v>35582.527399999999</v>
      </c>
      <c r="D47" s="39" t="s">
        <v>59</v>
      </c>
      <c r="E47" s="37">
        <f t="shared" si="1"/>
        <v>-12332.999958424627</v>
      </c>
      <c r="F47" s="1">
        <f t="shared" si="8"/>
        <v>-12333</v>
      </c>
      <c r="G47" s="33">
        <f t="shared" si="9"/>
        <v>1.8850005290005356E-5</v>
      </c>
      <c r="J47" s="1">
        <f t="shared" si="10"/>
        <v>1.8850005290005356E-5</v>
      </c>
      <c r="P47" s="7">
        <f t="shared" si="4"/>
        <v>1.3895411665343863E-3</v>
      </c>
      <c r="Q47" s="119">
        <f t="shared" si="5"/>
        <v>20564.027399999999</v>
      </c>
      <c r="R47" s="1">
        <f t="shared" si="6"/>
        <v>1.8787942595134696E-6</v>
      </c>
      <c r="S47" s="15">
        <v>1</v>
      </c>
      <c r="T47" s="1">
        <f t="shared" si="7"/>
        <v>1.8787942595134696E-6</v>
      </c>
    </row>
    <row r="48" spans="1:31" x14ac:dyDescent="0.2">
      <c r="A48" s="30" t="s">
        <v>68</v>
      </c>
      <c r="B48" s="38"/>
      <c r="C48" s="39">
        <v>35587.514799999997</v>
      </c>
      <c r="D48" s="39" t="s">
        <v>59</v>
      </c>
      <c r="E48" s="37">
        <f t="shared" si="1"/>
        <v>-12321.999799511881</v>
      </c>
      <c r="F48" s="1">
        <f t="shared" si="8"/>
        <v>-12322</v>
      </c>
      <c r="G48" s="33">
        <f t="shared" si="9"/>
        <v>9.0900000941473991E-5</v>
      </c>
      <c r="J48" s="1">
        <f t="shared" si="10"/>
        <v>9.0900000941473991E-5</v>
      </c>
      <c r="P48" s="7">
        <f t="shared" si="4"/>
        <v>1.4009360527894883E-3</v>
      </c>
      <c r="Q48" s="119">
        <f t="shared" si="5"/>
        <v>20569.014799999997</v>
      </c>
      <c r="R48" s="1">
        <f t="shared" si="6"/>
        <v>1.7161944571415332E-6</v>
      </c>
      <c r="S48" s="15">
        <v>1</v>
      </c>
      <c r="T48" s="1">
        <f t="shared" si="7"/>
        <v>1.7161944571415332E-6</v>
      </c>
    </row>
    <row r="49" spans="1:20" x14ac:dyDescent="0.2">
      <c r="A49" s="30" t="s">
        <v>68</v>
      </c>
      <c r="B49" s="38"/>
      <c r="C49" s="39">
        <v>35617.440799999997</v>
      </c>
      <c r="D49" s="39" t="s">
        <v>59</v>
      </c>
      <c r="E49" s="37">
        <f t="shared" si="1"/>
        <v>-12255.995317091592</v>
      </c>
      <c r="F49" s="1">
        <f t="shared" si="8"/>
        <v>-12256</v>
      </c>
      <c r="G49" s="33">
        <f t="shared" si="9"/>
        <v>2.1231999999145046E-3</v>
      </c>
      <c r="J49" s="1">
        <f t="shared" si="10"/>
        <v>2.1231999999145046E-3</v>
      </c>
      <c r="P49" s="7">
        <f t="shared" si="4"/>
        <v>1.4688056911683033E-3</v>
      </c>
      <c r="Q49" s="119">
        <f t="shared" si="5"/>
        <v>20598.940799999997</v>
      </c>
      <c r="R49" s="1">
        <f t="shared" si="6"/>
        <v>4.2823191131941868E-7</v>
      </c>
      <c r="S49" s="15">
        <v>1</v>
      </c>
      <c r="T49" s="1">
        <f t="shared" si="7"/>
        <v>4.2823191131941868E-7</v>
      </c>
    </row>
    <row r="50" spans="1:20" x14ac:dyDescent="0.2">
      <c r="A50" s="30" t="s">
        <v>68</v>
      </c>
      <c r="B50" s="38"/>
      <c r="C50" s="39">
        <v>35621.520499999999</v>
      </c>
      <c r="D50" s="39" t="s">
        <v>59</v>
      </c>
      <c r="E50" s="37">
        <f t="shared" si="1"/>
        <v>-12246.997172102947</v>
      </c>
      <c r="F50" s="1">
        <f t="shared" si="8"/>
        <v>-12247</v>
      </c>
      <c r="G50" s="33">
        <f t="shared" si="9"/>
        <v>1.2821499985875562E-3</v>
      </c>
      <c r="J50" s="1">
        <f t="shared" si="10"/>
        <v>1.2821499985875562E-3</v>
      </c>
      <c r="P50" s="7">
        <f t="shared" si="4"/>
        <v>1.4779942736100737E-3</v>
      </c>
      <c r="Q50" s="119">
        <f t="shared" si="5"/>
        <v>20603.020499999999</v>
      </c>
      <c r="R50" s="1">
        <f t="shared" si="6"/>
        <v>3.8354980059095466E-8</v>
      </c>
      <c r="S50" s="15">
        <v>1</v>
      </c>
      <c r="T50" s="1">
        <f t="shared" si="7"/>
        <v>3.8354980059095466E-8</v>
      </c>
    </row>
    <row r="51" spans="1:20" x14ac:dyDescent="0.2">
      <c r="A51" s="30" t="s">
        <v>70</v>
      </c>
      <c r="B51" s="38" t="s">
        <v>64</v>
      </c>
      <c r="C51" s="39">
        <v>37394.974000000002</v>
      </c>
      <c r="D51" s="39" t="s">
        <v>59</v>
      </c>
      <c r="E51" s="37">
        <f t="shared" si="1"/>
        <v>-8335.4860993249804</v>
      </c>
      <c r="F51" s="1">
        <f t="shared" si="8"/>
        <v>-8335.5</v>
      </c>
      <c r="G51" s="33">
        <f t="shared" si="9"/>
        <v>6.3024750052136369E-3</v>
      </c>
      <c r="J51" s="1">
        <f t="shared" si="10"/>
        <v>6.3024750052136369E-3</v>
      </c>
      <c r="P51" s="7">
        <f t="shared" si="4"/>
        <v>3.9636625515651154E-3</v>
      </c>
      <c r="Q51" s="119">
        <f t="shared" si="5"/>
        <v>22376.474000000002</v>
      </c>
      <c r="R51" s="1">
        <f t="shared" si="6"/>
        <v>5.4700436933414179E-6</v>
      </c>
      <c r="S51" s="15">
        <v>1</v>
      </c>
      <c r="T51" s="1">
        <f t="shared" si="7"/>
        <v>5.4700436933414179E-6</v>
      </c>
    </row>
    <row r="52" spans="1:20" x14ac:dyDescent="0.2">
      <c r="A52" s="30" t="s">
        <v>70</v>
      </c>
      <c r="B52" s="38" t="s">
        <v>64</v>
      </c>
      <c r="C52" s="39">
        <v>37404.946000000004</v>
      </c>
      <c r="D52" s="39" t="s">
        <v>59</v>
      </c>
      <c r="E52" s="37">
        <f t="shared" si="1"/>
        <v>-8313.4919571511091</v>
      </c>
      <c r="F52" s="1">
        <f t="shared" si="8"/>
        <v>-8313.5</v>
      </c>
      <c r="G52" s="33">
        <f t="shared" si="9"/>
        <v>3.6465750090428628E-3</v>
      </c>
      <c r="J52" s="1">
        <f t="shared" si="10"/>
        <v>3.6465750090428628E-3</v>
      </c>
      <c r="P52" s="7">
        <f t="shared" si="4"/>
        <v>3.9691344397063981E-3</v>
      </c>
      <c r="Q52" s="119">
        <f t="shared" si="5"/>
        <v>22386.446000000004</v>
      </c>
      <c r="R52" s="1">
        <f t="shared" si="6"/>
        <v>1.0404458630998401E-7</v>
      </c>
      <c r="S52" s="15">
        <v>1</v>
      </c>
      <c r="T52" s="1">
        <f t="shared" si="7"/>
        <v>1.0404458630998401E-7</v>
      </c>
    </row>
    <row r="53" spans="1:20" x14ac:dyDescent="0.2">
      <c r="A53" s="30" t="s">
        <v>70</v>
      </c>
      <c r="B53" s="38" t="s">
        <v>64</v>
      </c>
      <c r="C53" s="39">
        <v>37405.854599999999</v>
      </c>
      <c r="D53" s="39" t="s">
        <v>59</v>
      </c>
      <c r="E53" s="37">
        <f t="shared" si="1"/>
        <v>-8311.4879581961286</v>
      </c>
      <c r="F53" s="1">
        <f t="shared" si="8"/>
        <v>-8311.5</v>
      </c>
      <c r="G53" s="33">
        <f t="shared" si="9"/>
        <v>5.4596750051132403E-3</v>
      </c>
      <c r="J53" s="1">
        <f t="shared" si="10"/>
        <v>5.4596750051132403E-3</v>
      </c>
      <c r="P53" s="7">
        <f t="shared" si="4"/>
        <v>3.9696271645631451E-3</v>
      </c>
      <c r="Q53" s="119">
        <f t="shared" si="5"/>
        <v>22387.354599999999</v>
      </c>
      <c r="R53" s="1">
        <f t="shared" ref="R53:R84" si="11">+(P53-G53)^2</f>
        <v>2.2202425671280018E-6</v>
      </c>
      <c r="S53" s="15">
        <v>1</v>
      </c>
      <c r="T53" s="1">
        <f t="shared" si="7"/>
        <v>2.2202425671280018E-6</v>
      </c>
    </row>
    <row r="54" spans="1:20" x14ac:dyDescent="0.2">
      <c r="A54" s="43" t="s">
        <v>71</v>
      </c>
      <c r="B54" s="44"/>
      <c r="C54" s="43">
        <v>37436.462</v>
      </c>
      <c r="D54" s="43"/>
      <c r="E54" s="37">
        <f t="shared" si="1"/>
        <v>-8243.9805868390868</v>
      </c>
      <c r="F54" s="1">
        <f t="shared" si="8"/>
        <v>-8244</v>
      </c>
      <c r="G54" s="33">
        <f t="shared" si="9"/>
        <v>8.8018000024021603E-3</v>
      </c>
      <c r="J54" s="1">
        <f t="shared" si="10"/>
        <v>8.8018000024021603E-3</v>
      </c>
      <c r="P54" s="7">
        <f t="shared" si="4"/>
        <v>3.9857953691668918E-3</v>
      </c>
      <c r="Q54" s="119">
        <f t="shared" si="5"/>
        <v>22417.962</v>
      </c>
      <c r="R54" s="1">
        <f t="shared" si="11"/>
        <v>2.3193900627343573E-5</v>
      </c>
      <c r="S54" s="15">
        <v>1</v>
      </c>
      <c r="T54" s="1">
        <f t="shared" si="7"/>
        <v>2.3193900627343573E-5</v>
      </c>
    </row>
    <row r="55" spans="1:20" x14ac:dyDescent="0.2">
      <c r="A55" s="30" t="s">
        <v>72</v>
      </c>
      <c r="B55" s="38"/>
      <c r="C55" s="39">
        <v>37437.357100000001</v>
      </c>
      <c r="D55" s="39" t="s">
        <v>59</v>
      </c>
      <c r="E55" s="37">
        <f t="shared" si="1"/>
        <v>-8242.0063633473237</v>
      </c>
      <c r="F55" s="1">
        <f t="shared" si="8"/>
        <v>-8242</v>
      </c>
      <c r="G55" s="33">
        <f t="shared" si="9"/>
        <v>-2.8850999951828271E-3</v>
      </c>
      <c r="J55" s="1">
        <f t="shared" si="10"/>
        <v>-2.8850999951828271E-3</v>
      </c>
      <c r="P55" s="7">
        <f t="shared" si="4"/>
        <v>3.9862607601385148E-3</v>
      </c>
      <c r="Q55" s="119">
        <f t="shared" si="5"/>
        <v>22418.857100000001</v>
      </c>
      <c r="R55" s="1">
        <f t="shared" si="11"/>
        <v>4.7215598629770281E-5</v>
      </c>
      <c r="S55" s="15">
        <v>1</v>
      </c>
      <c r="T55" s="1">
        <f t="shared" si="7"/>
        <v>4.7215598629770281E-5</v>
      </c>
    </row>
    <row r="56" spans="1:20" x14ac:dyDescent="0.2">
      <c r="A56" s="30" t="s">
        <v>72</v>
      </c>
      <c r="B56" s="38" t="s">
        <v>64</v>
      </c>
      <c r="C56" s="39">
        <v>37459.345399999998</v>
      </c>
      <c r="D56" s="39" t="s">
        <v>59</v>
      </c>
      <c r="E56" s="37">
        <f t="shared" si="1"/>
        <v>-8193.5091916303572</v>
      </c>
      <c r="F56" s="1">
        <f t="shared" si="8"/>
        <v>-8193.5</v>
      </c>
      <c r="G56" s="33">
        <f t="shared" si="9"/>
        <v>-4.1674250023788773E-3</v>
      </c>
      <c r="J56" s="1">
        <f t="shared" si="10"/>
        <v>-4.1674250023788773E-3</v>
      </c>
      <c r="P56" s="7">
        <f t="shared" si="4"/>
        <v>3.9973056727898105E-3</v>
      </c>
      <c r="Q56" s="119">
        <f t="shared" si="5"/>
        <v>22440.845399999998</v>
      </c>
      <c r="R56" s="1">
        <f t="shared" si="11"/>
        <v>6.6662826998040517E-5</v>
      </c>
      <c r="S56" s="15">
        <v>1</v>
      </c>
      <c r="T56" s="1">
        <f t="shared" si="7"/>
        <v>6.6662826998040517E-5</v>
      </c>
    </row>
    <row r="57" spans="1:20" x14ac:dyDescent="0.2">
      <c r="A57" s="30" t="s">
        <v>73</v>
      </c>
      <c r="B57" s="38" t="s">
        <v>64</v>
      </c>
      <c r="C57" s="39">
        <v>38557.466</v>
      </c>
      <c r="D57" s="39" t="s">
        <v>74</v>
      </c>
      <c r="E57" s="37">
        <f t="shared" si="1"/>
        <v>-5771.5055213082524</v>
      </c>
      <c r="F57" s="1">
        <f t="shared" si="8"/>
        <v>-5771.5</v>
      </c>
      <c r="G57" s="33">
        <f t="shared" si="9"/>
        <v>-2.5033249985426664E-3</v>
      </c>
      <c r="H57" s="1">
        <f>+G57</f>
        <v>-2.5033249985426664E-3</v>
      </c>
      <c r="P57" s="7">
        <f t="shared" si="4"/>
        <v>3.9605454686073545E-3</v>
      </c>
      <c r="Q57" s="119">
        <f t="shared" si="5"/>
        <v>23538.966</v>
      </c>
      <c r="R57" s="1">
        <f t="shared" si="11"/>
        <v>4.1781621416094233E-5</v>
      </c>
      <c r="S57" s="15">
        <v>0.05</v>
      </c>
      <c r="T57" s="1">
        <f t="shared" si="7"/>
        <v>2.0890810708047116E-6</v>
      </c>
    </row>
    <row r="58" spans="1:20" x14ac:dyDescent="0.2">
      <c r="A58" s="30" t="s">
        <v>48</v>
      </c>
      <c r="B58" s="38"/>
      <c r="C58" s="39">
        <v>39631.782899999998</v>
      </c>
      <c r="D58" s="39" t="s">
        <v>59</v>
      </c>
      <c r="E58" s="37">
        <f t="shared" si="1"/>
        <v>-3402.0030505513455</v>
      </c>
      <c r="F58" s="1">
        <f t="shared" si="8"/>
        <v>-3402</v>
      </c>
      <c r="G58" s="33">
        <f t="shared" si="9"/>
        <v>-1.3830999960191548E-3</v>
      </c>
      <c r="J58" s="1">
        <f t="shared" ref="J58:J63" si="12">+G58</f>
        <v>-1.3830999960191548E-3</v>
      </c>
      <c r="P58" s="7">
        <f t="shared" si="4"/>
        <v>2.8082721943614962E-3</v>
      </c>
      <c r="Q58" s="119">
        <f t="shared" si="5"/>
        <v>24613.282899999998</v>
      </c>
      <c r="R58" s="1">
        <f t="shared" si="11"/>
        <v>1.7567600838296295E-5</v>
      </c>
      <c r="S58" s="15">
        <v>1</v>
      </c>
      <c r="T58" s="1">
        <f t="shared" si="7"/>
        <v>1.7567600838296295E-5</v>
      </c>
    </row>
    <row r="59" spans="1:20" x14ac:dyDescent="0.2">
      <c r="A59" s="30" t="s">
        <v>48</v>
      </c>
      <c r="B59" s="38" t="s">
        <v>64</v>
      </c>
      <c r="C59" s="39">
        <v>39637.907800000001</v>
      </c>
      <c r="D59" s="39" t="s">
        <v>59</v>
      </c>
      <c r="E59" s="37">
        <f t="shared" si="1"/>
        <v>-3388.4940331625794</v>
      </c>
      <c r="F59" s="1">
        <f t="shared" si="8"/>
        <v>-3388.5</v>
      </c>
      <c r="G59" s="33">
        <f t="shared" si="9"/>
        <v>2.7053250014432706E-3</v>
      </c>
      <c r="J59" s="1">
        <f t="shared" si="12"/>
        <v>2.7053250014432706E-3</v>
      </c>
      <c r="P59" s="7">
        <f t="shared" si="4"/>
        <v>2.7985441167890489E-3</v>
      </c>
      <c r="Q59" s="119">
        <f t="shared" si="5"/>
        <v>24619.407800000001</v>
      </c>
      <c r="R59" s="1">
        <f t="shared" si="11"/>
        <v>8.6898034658495297E-9</v>
      </c>
      <c r="S59" s="15">
        <v>1</v>
      </c>
      <c r="T59" s="1">
        <f t="shared" si="7"/>
        <v>8.6898034658495297E-9</v>
      </c>
    </row>
    <row r="60" spans="1:20" x14ac:dyDescent="0.2">
      <c r="A60" s="30" t="s">
        <v>48</v>
      </c>
      <c r="B60" s="38"/>
      <c r="C60" s="39">
        <v>39639.943599999999</v>
      </c>
      <c r="D60" s="39" t="s">
        <v>59</v>
      </c>
      <c r="E60" s="37">
        <f t="shared" si="1"/>
        <v>-3384.0038933072337</v>
      </c>
      <c r="F60" s="1">
        <f t="shared" si="8"/>
        <v>-3384</v>
      </c>
      <c r="G60" s="33">
        <f t="shared" si="9"/>
        <v>-1.7651999951340258E-3</v>
      </c>
      <c r="J60" s="1">
        <f t="shared" si="12"/>
        <v>-1.7651999951340258E-3</v>
      </c>
      <c r="P60" s="7">
        <f t="shared" si="4"/>
        <v>2.7952934600753501E-3</v>
      </c>
      <c r="Q60" s="119">
        <f t="shared" si="5"/>
        <v>24621.443599999999</v>
      </c>
      <c r="R60" s="1">
        <f t="shared" si="11"/>
        <v>2.0798100555007551E-5</v>
      </c>
      <c r="S60" s="15">
        <v>1</v>
      </c>
      <c r="T60" s="1">
        <f t="shared" si="7"/>
        <v>2.0798100555007551E-5</v>
      </c>
    </row>
    <row r="61" spans="1:20" x14ac:dyDescent="0.2">
      <c r="A61" s="30" t="s">
        <v>48</v>
      </c>
      <c r="B61" s="38" t="s">
        <v>64</v>
      </c>
      <c r="C61" s="39">
        <v>39642.895100000002</v>
      </c>
      <c r="D61" s="39" t="s">
        <v>59</v>
      </c>
      <c r="E61" s="37">
        <f t="shared" si="1"/>
        <v>-3377.4940948088147</v>
      </c>
      <c r="F61" s="1">
        <f t="shared" si="8"/>
        <v>-3377.5</v>
      </c>
      <c r="G61" s="33">
        <f t="shared" si="9"/>
        <v>2.6773750068969093E-3</v>
      </c>
      <c r="J61" s="1">
        <f t="shared" si="12"/>
        <v>2.6773750068969093E-3</v>
      </c>
      <c r="P61" s="7">
        <f t="shared" si="4"/>
        <v>2.7905910369265142E-3</v>
      </c>
      <c r="Q61" s="119">
        <f t="shared" si="5"/>
        <v>24624.395100000002</v>
      </c>
      <c r="R61" s="1">
        <f t="shared" si="11"/>
        <v>1.2817869455664389E-8</v>
      </c>
      <c r="S61" s="15">
        <v>1</v>
      </c>
      <c r="T61" s="1">
        <f t="shared" si="7"/>
        <v>1.2817869455664389E-8</v>
      </c>
    </row>
    <row r="62" spans="1:20" x14ac:dyDescent="0.2">
      <c r="A62" s="43" t="s">
        <v>75</v>
      </c>
      <c r="B62" s="44" t="s">
        <v>49</v>
      </c>
      <c r="C62" s="43">
        <v>40719.471400000002</v>
      </c>
      <c r="D62" s="43"/>
      <c r="E62" s="1">
        <f t="shared" si="1"/>
        <v>-1003.0083143018387</v>
      </c>
      <c r="F62" s="1">
        <f t="shared" si="8"/>
        <v>-1003</v>
      </c>
      <c r="G62" s="33">
        <f t="shared" si="9"/>
        <v>-3.7696499930461869E-3</v>
      </c>
      <c r="J62" s="1">
        <f t="shared" si="12"/>
        <v>-3.7696499930461869E-3</v>
      </c>
      <c r="P62" s="7">
        <f t="shared" si="4"/>
        <v>5.1687061390104296E-4</v>
      </c>
      <c r="Q62" s="119">
        <f t="shared" si="5"/>
        <v>25700.971400000002</v>
      </c>
      <c r="R62" s="1">
        <f t="shared" si="11"/>
        <v>1.8374258913783246E-5</v>
      </c>
      <c r="S62" s="15">
        <v>1</v>
      </c>
      <c r="T62" s="1">
        <f t="shared" si="7"/>
        <v>1.8374258913783246E-5</v>
      </c>
    </row>
    <row r="63" spans="1:20" x14ac:dyDescent="0.2">
      <c r="A63" s="43" t="s">
        <v>75</v>
      </c>
      <c r="B63" s="44" t="s">
        <v>49</v>
      </c>
      <c r="C63" s="43">
        <v>40778.411</v>
      </c>
      <c r="D63" s="43"/>
      <c r="E63" s="1">
        <f t="shared" si="1"/>
        <v>-873.0117296577555</v>
      </c>
      <c r="F63" s="1">
        <f t="shared" ref="F63:F94" si="13">ROUND(2*E63,0)/2</f>
        <v>-873</v>
      </c>
      <c r="G63" s="33">
        <f t="shared" si="9"/>
        <v>-5.3181499970378354E-3</v>
      </c>
      <c r="J63" s="1">
        <f t="shared" si="12"/>
        <v>-5.3181499970378354E-3</v>
      </c>
      <c r="P63" s="7">
        <f t="shared" si="4"/>
        <v>3.6037553060000015E-4</v>
      </c>
      <c r="Q63" s="119">
        <f t="shared" si="5"/>
        <v>25759.911</v>
      </c>
      <c r="R63" s="1">
        <f t="shared" si="11"/>
        <v>3.2245652168034556E-5</v>
      </c>
      <c r="S63" s="15">
        <v>1</v>
      </c>
      <c r="T63" s="1">
        <f t="shared" si="7"/>
        <v>3.2245652168034556E-5</v>
      </c>
    </row>
    <row r="64" spans="1:20" x14ac:dyDescent="0.2">
      <c r="A64" s="37" t="s">
        <v>76</v>
      </c>
      <c r="B64" s="37"/>
      <c r="C64" s="36">
        <v>41174.228799999997</v>
      </c>
      <c r="D64" s="36" t="s">
        <v>17</v>
      </c>
      <c r="E64" s="1">
        <f t="shared" si="1"/>
        <v>0</v>
      </c>
      <c r="F64" s="1">
        <f t="shared" si="13"/>
        <v>0</v>
      </c>
      <c r="G64" s="33">
        <f t="shared" si="9"/>
        <v>0</v>
      </c>
      <c r="H64" s="1">
        <f>+G64</f>
        <v>0</v>
      </c>
      <c r="P64" s="7">
        <f t="shared" si="4"/>
        <v>-7.7664291813239977E-4</v>
      </c>
      <c r="Q64" s="119">
        <f t="shared" si="5"/>
        <v>26155.728799999997</v>
      </c>
      <c r="R64" s="1">
        <f t="shared" si="11"/>
        <v>6.0317422228520942E-7</v>
      </c>
      <c r="S64" s="15">
        <v>0.1</v>
      </c>
      <c r="T64" s="1">
        <f t="shared" si="7"/>
        <v>6.0317422228520945E-8</v>
      </c>
    </row>
    <row r="65" spans="1:20" x14ac:dyDescent="0.2">
      <c r="A65" s="30" t="s">
        <v>77</v>
      </c>
      <c r="B65" s="38"/>
      <c r="C65" s="39">
        <v>41184.203099999999</v>
      </c>
      <c r="D65" s="39" t="s">
        <v>59</v>
      </c>
      <c r="E65" s="37">
        <f t="shared" si="1"/>
        <v>21.999215030569314</v>
      </c>
      <c r="F65" s="37">
        <f t="shared" si="13"/>
        <v>22</v>
      </c>
      <c r="G65" s="36">
        <f t="shared" ref="G65:G93" si="14">+C65-(C$7+F65*C$8)</f>
        <v>-3.5589999606600031E-4</v>
      </c>
      <c r="H65" s="37"/>
      <c r="I65" s="37"/>
      <c r="J65" s="37">
        <f t="shared" ref="J65:J78" si="15">+G65</f>
        <v>-3.5589999606600031E-4</v>
      </c>
      <c r="K65" s="37"/>
      <c r="P65" s="7">
        <f t="shared" si="4"/>
        <v>-8.0723229033513827E-4</v>
      </c>
      <c r="Q65" s="119">
        <f t="shared" si="5"/>
        <v>26165.703099999999</v>
      </c>
      <c r="R65" s="1">
        <f t="shared" si="11"/>
        <v>2.0370083985024374E-7</v>
      </c>
      <c r="S65" s="45">
        <v>1</v>
      </c>
      <c r="T65" s="1">
        <f t="shared" si="7"/>
        <v>2.0370083985024374E-7</v>
      </c>
    </row>
    <row r="66" spans="1:20" x14ac:dyDescent="0.2">
      <c r="A66" s="30" t="s">
        <v>77</v>
      </c>
      <c r="B66" s="38"/>
      <c r="C66" s="39">
        <v>41194.179900000003</v>
      </c>
      <c r="D66" s="39" t="s">
        <v>59</v>
      </c>
      <c r="E66" s="37">
        <f t="shared" si="1"/>
        <v>44.003944035816311</v>
      </c>
      <c r="F66" s="37">
        <f t="shared" si="13"/>
        <v>44</v>
      </c>
      <c r="G66" s="36">
        <f t="shared" si="14"/>
        <v>1.7882000029203482E-3</v>
      </c>
      <c r="H66" s="37"/>
      <c r="I66" s="37"/>
      <c r="J66" s="37">
        <f t="shared" si="15"/>
        <v>1.7882000029203482E-3</v>
      </c>
      <c r="K66" s="37"/>
      <c r="P66" s="7">
        <f t="shared" si="4"/>
        <v>-8.3791683951916997E-4</v>
      </c>
      <c r="Q66" s="119">
        <f t="shared" si="5"/>
        <v>26175.679900000003</v>
      </c>
      <c r="R66" s="1">
        <f t="shared" si="11"/>
        <v>6.8964896701445055E-6</v>
      </c>
      <c r="S66" s="45">
        <v>1</v>
      </c>
      <c r="T66" s="1">
        <f t="shared" si="7"/>
        <v>6.8964896701445055E-6</v>
      </c>
    </row>
    <row r="67" spans="1:20" x14ac:dyDescent="0.2">
      <c r="A67" s="30" t="s">
        <v>77</v>
      </c>
      <c r="B67" s="38"/>
      <c r="C67" s="39">
        <v>41214.132599999997</v>
      </c>
      <c r="D67" s="39" t="s">
        <v>59</v>
      </c>
      <c r="E67" s="37">
        <f t="shared" si="1"/>
        <v>88.011417015398109</v>
      </c>
      <c r="F67" s="37">
        <f t="shared" si="13"/>
        <v>88</v>
      </c>
      <c r="G67" s="36">
        <f t="shared" si="14"/>
        <v>5.1764000018010847E-3</v>
      </c>
      <c r="H67" s="37"/>
      <c r="I67" s="37"/>
      <c r="J67" s="37">
        <f t="shared" si="15"/>
        <v>5.1764000018010847E-3</v>
      </c>
      <c r="K67" s="37"/>
      <c r="P67" s="7">
        <f t="shared" si="4"/>
        <v>-8.9957146883111244E-4</v>
      </c>
      <c r="Q67" s="119">
        <f t="shared" si="5"/>
        <v>26195.632599999997</v>
      </c>
      <c r="R67" s="1">
        <f t="shared" si="11"/>
        <v>3.6917429311936389E-5</v>
      </c>
      <c r="S67" s="45">
        <v>1</v>
      </c>
      <c r="T67" s="1">
        <f t="shared" si="7"/>
        <v>3.6917429311936389E-5</v>
      </c>
    </row>
    <row r="68" spans="1:20" x14ac:dyDescent="0.2">
      <c r="A68" s="43" t="s">
        <v>78</v>
      </c>
      <c r="B68" s="44" t="s">
        <v>64</v>
      </c>
      <c r="C68" s="43">
        <v>41491.377200000003</v>
      </c>
      <c r="D68" s="43"/>
      <c r="E68" s="37">
        <f t="shared" si="1"/>
        <v>699.49929801589656</v>
      </c>
      <c r="F68" s="37">
        <f t="shared" si="13"/>
        <v>699.5</v>
      </c>
      <c r="G68" s="36">
        <f t="shared" si="14"/>
        <v>-3.1827499333303422E-4</v>
      </c>
      <c r="H68" s="37"/>
      <c r="I68" s="37"/>
      <c r="J68" s="37">
        <f t="shared" si="15"/>
        <v>-3.1827499333303422E-4</v>
      </c>
      <c r="K68" s="37"/>
      <c r="P68" s="7">
        <f t="shared" si="4"/>
        <v>-1.7958424427519434E-3</v>
      </c>
      <c r="Q68" s="119">
        <f t="shared" si="5"/>
        <v>26472.877200000003</v>
      </c>
      <c r="R68" s="1">
        <f t="shared" si="11"/>
        <v>2.1832055675823005E-6</v>
      </c>
      <c r="S68" s="45">
        <v>1</v>
      </c>
      <c r="T68" s="1">
        <f t="shared" si="7"/>
        <v>2.1832055675823005E-6</v>
      </c>
    </row>
    <row r="69" spans="1:20" x14ac:dyDescent="0.2">
      <c r="A69" s="37" t="s">
        <v>79</v>
      </c>
      <c r="B69" s="45"/>
      <c r="C69" s="36">
        <v>41802.631999999998</v>
      </c>
      <c r="D69" s="36"/>
      <c r="E69" s="37">
        <f t="shared" si="1"/>
        <v>1385.9997315797145</v>
      </c>
      <c r="F69" s="37">
        <f t="shared" si="13"/>
        <v>1386</v>
      </c>
      <c r="G69" s="36">
        <f t="shared" si="14"/>
        <v>-1.2170000263722613E-4</v>
      </c>
      <c r="H69" s="37"/>
      <c r="I69" s="37"/>
      <c r="J69" s="37">
        <f t="shared" si="15"/>
        <v>-1.2170000263722613E-4</v>
      </c>
      <c r="K69" s="37"/>
      <c r="P69" s="7">
        <f t="shared" si="4"/>
        <v>-2.8896540113703172E-3</v>
      </c>
      <c r="Q69" s="119">
        <f t="shared" si="5"/>
        <v>26784.131999999998</v>
      </c>
      <c r="R69" s="1">
        <f t="shared" si="11"/>
        <v>7.6615693944615883E-6</v>
      </c>
      <c r="S69" s="45">
        <v>1</v>
      </c>
      <c r="T69" s="1">
        <f t="shared" si="7"/>
        <v>7.6615693944615883E-6</v>
      </c>
    </row>
    <row r="70" spans="1:20" x14ac:dyDescent="0.2">
      <c r="A70" s="37" t="s">
        <v>80</v>
      </c>
      <c r="B70" s="44" t="s">
        <v>49</v>
      </c>
      <c r="C70" s="36">
        <v>41833.462</v>
      </c>
      <c r="D70" s="36"/>
      <c r="E70" s="37">
        <f t="shared" si="1"/>
        <v>1453.9980672416032</v>
      </c>
      <c r="F70" s="37">
        <f t="shared" si="13"/>
        <v>1454</v>
      </c>
      <c r="G70" s="36">
        <f t="shared" si="14"/>
        <v>-8.7630000052740797E-4</v>
      </c>
      <c r="H70" s="37"/>
      <c r="I70" s="37"/>
      <c r="J70" s="37">
        <f t="shared" si="15"/>
        <v>-8.7630000052740797E-4</v>
      </c>
      <c r="K70" s="37"/>
      <c r="P70" s="7">
        <f t="shared" si="4"/>
        <v>-3.0030440893598822E-3</v>
      </c>
      <c r="Q70" s="119">
        <f t="shared" si="5"/>
        <v>26814.962</v>
      </c>
      <c r="R70" s="1">
        <f t="shared" si="11"/>
        <v>4.523040419383871E-6</v>
      </c>
      <c r="S70" s="45">
        <v>1</v>
      </c>
      <c r="T70" s="1">
        <f t="shared" si="7"/>
        <v>4.523040419383871E-6</v>
      </c>
    </row>
    <row r="71" spans="1:20" x14ac:dyDescent="0.2">
      <c r="A71" s="37" t="s">
        <v>80</v>
      </c>
      <c r="B71" s="44" t="s">
        <v>49</v>
      </c>
      <c r="C71" s="36">
        <v>41844.343999999997</v>
      </c>
      <c r="D71" s="36"/>
      <c r="E71" s="37">
        <f t="shared" si="1"/>
        <v>1477.9992961962732</v>
      </c>
      <c r="F71" s="37">
        <f t="shared" si="13"/>
        <v>1478</v>
      </c>
      <c r="G71" s="36">
        <f t="shared" si="14"/>
        <v>-3.1909999961499125E-4</v>
      </c>
      <c r="H71" s="37"/>
      <c r="I71" s="37"/>
      <c r="J71" s="37">
        <f t="shared" si="15"/>
        <v>-3.1909999961499125E-4</v>
      </c>
      <c r="K71" s="37"/>
      <c r="P71" s="7">
        <f t="shared" si="4"/>
        <v>-3.0432812147933542E-3</v>
      </c>
      <c r="Q71" s="119">
        <f t="shared" si="5"/>
        <v>26825.843999999997</v>
      </c>
      <c r="R71" s="1">
        <f t="shared" si="11"/>
        <v>7.4211632931306624E-6</v>
      </c>
      <c r="S71" s="45">
        <v>1</v>
      </c>
      <c r="T71" s="1">
        <f t="shared" si="7"/>
        <v>7.4211632931306624E-6</v>
      </c>
    </row>
    <row r="72" spans="1:20" x14ac:dyDescent="0.2">
      <c r="A72" s="37" t="s">
        <v>80</v>
      </c>
      <c r="B72" s="44" t="s">
        <v>49</v>
      </c>
      <c r="C72" s="36">
        <v>41858.400000000001</v>
      </c>
      <c r="D72" s="36"/>
      <c r="E72" s="37">
        <f t="shared" si="1"/>
        <v>1509.0010673952268</v>
      </c>
      <c r="F72" s="37">
        <f t="shared" si="13"/>
        <v>1509</v>
      </c>
      <c r="G72" s="36">
        <f t="shared" si="14"/>
        <v>4.8395000339951366E-4</v>
      </c>
      <c r="H72" s="37"/>
      <c r="I72" s="37"/>
      <c r="J72" s="37">
        <f t="shared" si="15"/>
        <v>4.8395000339951366E-4</v>
      </c>
      <c r="K72" s="37"/>
      <c r="P72" s="7">
        <f t="shared" si="4"/>
        <v>-3.0954218097521235E-3</v>
      </c>
      <c r="Q72" s="119">
        <f t="shared" si="5"/>
        <v>26839.9</v>
      </c>
      <c r="R72" s="1">
        <f t="shared" si="11"/>
        <v>1.2811902576784438E-5</v>
      </c>
      <c r="S72" s="45">
        <v>1</v>
      </c>
      <c r="T72" s="1">
        <f t="shared" si="7"/>
        <v>1.2811902576784438E-5</v>
      </c>
    </row>
    <row r="73" spans="1:20" x14ac:dyDescent="0.2">
      <c r="A73" s="37" t="s">
        <v>80</v>
      </c>
      <c r="B73" s="44" t="s">
        <v>64</v>
      </c>
      <c r="C73" s="36">
        <v>41860.44</v>
      </c>
      <c r="D73" s="36"/>
      <c r="E73" s="37">
        <f t="shared" si="1"/>
        <v>1513.5004707280293</v>
      </c>
      <c r="F73" s="37">
        <f t="shared" si="13"/>
        <v>1513.5</v>
      </c>
      <c r="G73" s="36">
        <f t="shared" si="14"/>
        <v>2.1342500258469954E-4</v>
      </c>
      <c r="H73" s="37"/>
      <c r="I73" s="37"/>
      <c r="J73" s="37">
        <f t="shared" si="15"/>
        <v>2.1342500258469954E-4</v>
      </c>
      <c r="K73" s="37"/>
      <c r="P73" s="7">
        <f t="shared" si="4"/>
        <v>-3.1030063129461388E-3</v>
      </c>
      <c r="Q73" s="119">
        <f t="shared" si="5"/>
        <v>26841.940000000002</v>
      </c>
      <c r="R73" s="1">
        <f t="shared" si="11"/>
        <v>1.0998716670633607E-5</v>
      </c>
      <c r="S73" s="45">
        <v>1</v>
      </c>
      <c r="T73" s="1">
        <f t="shared" si="7"/>
        <v>1.0998716670633607E-5</v>
      </c>
    </row>
    <row r="74" spans="1:20" x14ac:dyDescent="0.2">
      <c r="A74" s="43" t="s">
        <v>78</v>
      </c>
      <c r="B74" s="44"/>
      <c r="C74" s="43">
        <v>41888.32</v>
      </c>
      <c r="D74" s="43"/>
      <c r="E74" s="37">
        <f t="shared" si="1"/>
        <v>1574.9923162762996</v>
      </c>
      <c r="F74" s="37">
        <f t="shared" si="13"/>
        <v>1575</v>
      </c>
      <c r="G74" s="36">
        <f t="shared" si="14"/>
        <v>-3.4837499988498166E-3</v>
      </c>
      <c r="H74" s="37"/>
      <c r="I74" s="37"/>
      <c r="J74" s="37">
        <f t="shared" si="15"/>
        <v>-3.4837499988498166E-3</v>
      </c>
      <c r="K74" s="37"/>
      <c r="P74" s="7">
        <f t="shared" si="4"/>
        <v>-3.2070602843184818E-3</v>
      </c>
      <c r="Q74" s="119">
        <f t="shared" si="5"/>
        <v>26869.82</v>
      </c>
      <c r="R74" s="1">
        <f t="shared" si="11"/>
        <v>7.6557198127431546E-8</v>
      </c>
      <c r="S74" s="45">
        <v>1</v>
      </c>
      <c r="T74" s="1">
        <f t="shared" si="7"/>
        <v>7.6557198127431546E-8</v>
      </c>
    </row>
    <row r="75" spans="1:20" x14ac:dyDescent="0.2">
      <c r="A75" s="43" t="s">
        <v>78</v>
      </c>
      <c r="B75" s="44"/>
      <c r="C75" s="43">
        <v>41888.321000000004</v>
      </c>
      <c r="D75" s="43"/>
      <c r="E75" s="1">
        <f t="shared" si="1"/>
        <v>1574.9945218661771</v>
      </c>
      <c r="F75" s="1">
        <f t="shared" si="13"/>
        <v>1575</v>
      </c>
      <c r="G75" s="33">
        <f t="shared" si="14"/>
        <v>-2.483749995008111E-3</v>
      </c>
      <c r="J75" s="1">
        <f t="shared" si="15"/>
        <v>-2.483749995008111E-3</v>
      </c>
      <c r="P75" s="7">
        <f t="shared" si="4"/>
        <v>-3.2070602843184818E-3</v>
      </c>
      <c r="Q75" s="119">
        <f t="shared" si="5"/>
        <v>26869.821000000004</v>
      </c>
      <c r="R75" s="1">
        <f t="shared" si="11"/>
        <v>5.231777746222523E-7</v>
      </c>
      <c r="S75" s="15">
        <v>1</v>
      </c>
      <c r="T75" s="1">
        <f t="shared" si="7"/>
        <v>5.231777746222523E-7</v>
      </c>
    </row>
    <row r="76" spans="1:20" x14ac:dyDescent="0.2">
      <c r="A76" s="30" t="s">
        <v>81</v>
      </c>
      <c r="B76" s="38"/>
      <c r="C76" s="39">
        <v>42151.753900000003</v>
      </c>
      <c r="D76" s="39">
        <v>1E-4</v>
      </c>
      <c r="E76" s="37">
        <f t="shared" si="1"/>
        <v>2156.0194572727205</v>
      </c>
      <c r="F76" s="1">
        <f t="shared" si="13"/>
        <v>2156</v>
      </c>
      <c r="G76" s="33">
        <f t="shared" si="14"/>
        <v>8.8218000091728754E-3</v>
      </c>
      <c r="J76" s="1">
        <f t="shared" si="15"/>
        <v>8.8218000091728754E-3</v>
      </c>
      <c r="P76" s="7">
        <f t="shared" si="4"/>
        <v>-4.2267775860867956E-3</v>
      </c>
      <c r="Q76" s="119">
        <f t="shared" si="5"/>
        <v>27133.253900000003</v>
      </c>
      <c r="R76" s="1">
        <f t="shared" si="11"/>
        <v>1.7026537725951265E-4</v>
      </c>
      <c r="S76" s="15">
        <v>1</v>
      </c>
      <c r="T76" s="1">
        <f t="shared" si="7"/>
        <v>1.7026537725951265E-4</v>
      </c>
    </row>
    <row r="77" spans="1:20" x14ac:dyDescent="0.2">
      <c r="A77" s="30" t="s">
        <v>81</v>
      </c>
      <c r="B77" s="38"/>
      <c r="C77" s="39">
        <v>42152.849499999997</v>
      </c>
      <c r="D77" s="39">
        <v>1E-4</v>
      </c>
      <c r="E77" s="37">
        <f t="shared" si="1"/>
        <v>2158.4359015332038</v>
      </c>
      <c r="F77" s="1">
        <f t="shared" si="13"/>
        <v>2158.5</v>
      </c>
      <c r="G77" s="33">
        <f t="shared" si="14"/>
        <v>-2.9061825000098906E-2</v>
      </c>
      <c r="J77" s="1">
        <f t="shared" si="15"/>
        <v>-2.9061825000098906E-2</v>
      </c>
      <c r="P77" s="7">
        <f t="shared" si="4"/>
        <v>-4.231308783321096E-3</v>
      </c>
      <c r="Q77" s="119">
        <f t="shared" si="5"/>
        <v>27134.349499999997</v>
      </c>
      <c r="R77" s="1">
        <f t="shared" si="11"/>
        <v>6.1655453559166591E-4</v>
      </c>
      <c r="S77" s="15">
        <v>1</v>
      </c>
      <c r="T77" s="1">
        <f t="shared" si="7"/>
        <v>6.1655453559166591E-4</v>
      </c>
    </row>
    <row r="78" spans="1:20" x14ac:dyDescent="0.2">
      <c r="A78" s="30" t="s">
        <v>81</v>
      </c>
      <c r="B78" s="38"/>
      <c r="C78" s="39">
        <v>42153.7287</v>
      </c>
      <c r="D78" s="39">
        <v>2.0000000000000001E-4</v>
      </c>
      <c r="E78" s="37">
        <f t="shared" si="1"/>
        <v>2160.3750561460529</v>
      </c>
      <c r="F78" s="1">
        <f t="shared" si="13"/>
        <v>2160.5</v>
      </c>
      <c r="G78" s="33">
        <f t="shared" si="14"/>
        <v>-5.6648724996193778E-2</v>
      </c>
      <c r="J78" s="1">
        <f t="shared" si="15"/>
        <v>-5.6648724996193778E-2</v>
      </c>
      <c r="P78" s="7">
        <f t="shared" si="4"/>
        <v>-4.2349346260184863E-3</v>
      </c>
      <c r="Q78" s="119">
        <f t="shared" si="5"/>
        <v>27135.2287</v>
      </c>
      <c r="R78" s="1">
        <f t="shared" si="11"/>
        <v>2.7472054209686804E-3</v>
      </c>
      <c r="S78" s="15">
        <v>1</v>
      </c>
      <c r="T78" s="1">
        <f t="shared" si="7"/>
        <v>2.7472054209686804E-3</v>
      </c>
    </row>
    <row r="79" spans="1:20" x14ac:dyDescent="0.2">
      <c r="A79" s="37" t="s">
        <v>82</v>
      </c>
      <c r="B79" s="45"/>
      <c r="C79" s="36">
        <v>42551.415000000001</v>
      </c>
      <c r="D79" s="36"/>
      <c r="E79" s="1">
        <f t="shared" si="1"/>
        <v>3037.5079304740811</v>
      </c>
      <c r="F79" s="1">
        <f t="shared" si="13"/>
        <v>3037.5</v>
      </c>
      <c r="G79" s="33">
        <f t="shared" si="14"/>
        <v>3.5956250067101792E-3</v>
      </c>
      <c r="I79" s="1">
        <f>+G79</f>
        <v>3.5956250067101792E-3</v>
      </c>
      <c r="P79" s="7">
        <f t="shared" si="4"/>
        <v>-5.9006624307147556E-3</v>
      </c>
      <c r="Q79" s="119">
        <f t="shared" si="5"/>
        <v>27532.915000000001</v>
      </c>
      <c r="R79" s="1">
        <f t="shared" si="11"/>
        <v>9.0179475094194649E-5</v>
      </c>
      <c r="S79" s="15">
        <v>0.1</v>
      </c>
      <c r="T79" s="1">
        <f t="shared" si="7"/>
        <v>9.0179475094194659E-6</v>
      </c>
    </row>
    <row r="80" spans="1:20" x14ac:dyDescent="0.2">
      <c r="A80" s="37" t="s">
        <v>82</v>
      </c>
      <c r="B80" s="45" t="s">
        <v>64</v>
      </c>
      <c r="C80" s="36">
        <v>42553.453000000001</v>
      </c>
      <c r="D80" s="36"/>
      <c r="E80" s="1">
        <f t="shared" si="1"/>
        <v>3042.0029226271449</v>
      </c>
      <c r="F80" s="1">
        <f t="shared" si="13"/>
        <v>3042</v>
      </c>
      <c r="G80" s="33">
        <f t="shared" si="14"/>
        <v>1.3251000054879114E-3</v>
      </c>
      <c r="I80" s="1">
        <f>+G80</f>
        <v>1.3251000054879114E-3</v>
      </c>
      <c r="P80" s="7">
        <f t="shared" si="4"/>
        <v>-5.9095995187674055E-3</v>
      </c>
      <c r="Q80" s="119">
        <f t="shared" si="5"/>
        <v>27534.953000000001</v>
      </c>
      <c r="R80" s="1">
        <f t="shared" si="11"/>
        <v>5.2340877206260108E-5</v>
      </c>
      <c r="S80" s="15">
        <v>0.1</v>
      </c>
      <c r="T80" s="1">
        <f t="shared" si="7"/>
        <v>5.2340877206260115E-6</v>
      </c>
    </row>
    <row r="81" spans="1:20" x14ac:dyDescent="0.2">
      <c r="A81" s="37" t="s">
        <v>83</v>
      </c>
      <c r="B81" s="45" t="s">
        <v>64</v>
      </c>
      <c r="C81" s="36">
        <v>42570.45</v>
      </c>
      <c r="D81" s="36"/>
      <c r="E81" s="1">
        <f t="shared" si="1"/>
        <v>3079.4913336308673</v>
      </c>
      <c r="F81" s="1">
        <f t="shared" si="13"/>
        <v>3079.5</v>
      </c>
      <c r="G81" s="33">
        <f t="shared" si="14"/>
        <v>-3.9292750007007271E-3</v>
      </c>
      <c r="I81" s="1">
        <f>+G81</f>
        <v>-3.9292750007007271E-3</v>
      </c>
      <c r="P81" s="7">
        <f t="shared" si="4"/>
        <v>-5.9842301117807445E-3</v>
      </c>
      <c r="Q81" s="119">
        <f t="shared" si="5"/>
        <v>27551.949999999997</v>
      </c>
      <c r="R81" s="1">
        <f t="shared" si="11"/>
        <v>4.2228405085538863E-6</v>
      </c>
      <c r="S81" s="15">
        <v>0.1</v>
      </c>
      <c r="T81" s="1">
        <f t="shared" si="7"/>
        <v>4.2228405085538863E-7</v>
      </c>
    </row>
    <row r="82" spans="1:20" x14ac:dyDescent="0.2">
      <c r="A82" s="37" t="s">
        <v>84</v>
      </c>
      <c r="B82" s="45" t="s">
        <v>64</v>
      </c>
      <c r="C82" s="36">
        <v>42570.455800000003</v>
      </c>
      <c r="D82" s="36" t="s">
        <v>59</v>
      </c>
      <c r="E82" s="1">
        <f t="shared" si="1"/>
        <v>3079.5041260521216</v>
      </c>
      <c r="F82" s="1">
        <f t="shared" si="13"/>
        <v>3079.5</v>
      </c>
      <c r="G82" s="33">
        <f t="shared" si="14"/>
        <v>1.8707250055740587E-3</v>
      </c>
      <c r="J82" s="1">
        <f>+G82</f>
        <v>1.8707250055740587E-3</v>
      </c>
      <c r="P82" s="7">
        <f t="shared" si="4"/>
        <v>-5.9842301117807445E-3</v>
      </c>
      <c r="Q82" s="119">
        <f t="shared" si="5"/>
        <v>27551.955800000003</v>
      </c>
      <c r="R82" s="1">
        <f t="shared" si="11"/>
        <v>6.1700319895658406E-5</v>
      </c>
      <c r="S82" s="15">
        <v>1</v>
      </c>
      <c r="T82" s="1">
        <f t="shared" si="7"/>
        <v>6.1700319895658406E-5</v>
      </c>
    </row>
    <row r="83" spans="1:20" x14ac:dyDescent="0.2">
      <c r="A83" s="37" t="s">
        <v>83</v>
      </c>
      <c r="B83" s="45" t="s">
        <v>64</v>
      </c>
      <c r="C83" s="36">
        <v>42580.423999999999</v>
      </c>
      <c r="D83" s="36"/>
      <c r="E83" s="1">
        <f t="shared" si="1"/>
        <v>3101.4898869844769</v>
      </c>
      <c r="F83" s="1">
        <f t="shared" si="13"/>
        <v>3101.5</v>
      </c>
      <c r="G83" s="33">
        <f t="shared" si="14"/>
        <v>-4.5851749964640476E-3</v>
      </c>
      <c r="I83" s="1">
        <f t="shared" ref="I83:I88" si="16">+G83</f>
        <v>-4.5851749964640476E-3</v>
      </c>
      <c r="P83" s="7">
        <f t="shared" si="4"/>
        <v>-6.0281420982513031E-3</v>
      </c>
      <c r="Q83" s="119">
        <f t="shared" si="5"/>
        <v>27561.923999999999</v>
      </c>
      <c r="R83" s="1">
        <f t="shared" si="11"/>
        <v>2.0821540568403121E-6</v>
      </c>
      <c r="S83" s="15">
        <v>0.1</v>
      </c>
      <c r="T83" s="1">
        <f t="shared" si="7"/>
        <v>2.0821540568403123E-7</v>
      </c>
    </row>
    <row r="84" spans="1:20" x14ac:dyDescent="0.2">
      <c r="A84" s="37" t="s">
        <v>83</v>
      </c>
      <c r="B84" s="45"/>
      <c r="C84" s="36">
        <v>42596.527000000002</v>
      </c>
      <c r="D84" s="36"/>
      <c r="E84" s="1">
        <f t="shared" si="1"/>
        <v>3137.006500645311</v>
      </c>
      <c r="F84" s="1">
        <f t="shared" si="13"/>
        <v>3137</v>
      </c>
      <c r="G84" s="33">
        <f t="shared" si="14"/>
        <v>2.9473500035237521E-3</v>
      </c>
      <c r="I84" s="1">
        <f t="shared" si="16"/>
        <v>2.9473500035237521E-3</v>
      </c>
      <c r="P84" s="7">
        <f t="shared" si="4"/>
        <v>-6.0992007789125403E-3</v>
      </c>
      <c r="Q84" s="119">
        <f t="shared" si="5"/>
        <v>27578.027000000002</v>
      </c>
      <c r="R84" s="1">
        <f t="shared" si="11"/>
        <v>8.1840081059198717E-5</v>
      </c>
      <c r="S84" s="15">
        <v>0.1</v>
      </c>
      <c r="T84" s="1">
        <f t="shared" si="7"/>
        <v>8.1840081059198727E-6</v>
      </c>
    </row>
    <row r="85" spans="1:20" x14ac:dyDescent="0.2">
      <c r="A85" s="37" t="s">
        <v>83</v>
      </c>
      <c r="B85" s="45" t="s">
        <v>64</v>
      </c>
      <c r="C85" s="36">
        <v>42633.457999999999</v>
      </c>
      <c r="D85" s="36"/>
      <c r="E85" s="1">
        <f t="shared" ref="E85:E148" si="17">+(C85-C$7)/C$8</f>
        <v>3218.4611400980798</v>
      </c>
      <c r="F85" s="1">
        <f t="shared" si="13"/>
        <v>3218.5</v>
      </c>
      <c r="G85" s="33">
        <f t="shared" si="14"/>
        <v>-1.7618824997043703E-2</v>
      </c>
      <c r="I85" s="1">
        <f t="shared" si="16"/>
        <v>-1.7618824997043703E-2</v>
      </c>
      <c r="P85" s="7">
        <f t="shared" ref="P85:P148" si="18">+D$11+D$12*F85+D$13*F85^2</f>
        <v>-6.2632730585789956E-3</v>
      </c>
      <c r="Q85" s="119">
        <f t="shared" ref="Q85:Q148" si="19">+C85-15018.5</f>
        <v>27614.957999999999</v>
      </c>
      <c r="R85" s="1">
        <f t="shared" ref="R85:R116" si="20">+(P85-G85)^2</f>
        <v>1.2894855982716958E-4</v>
      </c>
      <c r="S85" s="15">
        <v>0.1</v>
      </c>
      <c r="T85" s="1">
        <f t="shared" ref="T85:T148" si="21">+S85*R85</f>
        <v>1.2894855982716959E-5</v>
      </c>
    </row>
    <row r="86" spans="1:20" x14ac:dyDescent="0.2">
      <c r="A86" s="37" t="s">
        <v>85</v>
      </c>
      <c r="B86" s="45" t="s">
        <v>64</v>
      </c>
      <c r="C86" s="36">
        <v>42895.531000000003</v>
      </c>
      <c r="D86" s="36"/>
      <c r="E86" s="1">
        <f t="shared" si="17"/>
        <v>3796.4866938417517</v>
      </c>
      <c r="F86" s="1">
        <f t="shared" si="13"/>
        <v>3796.5</v>
      </c>
      <c r="G86" s="33">
        <f t="shared" si="14"/>
        <v>-6.0329249972710386E-3</v>
      </c>
      <c r="I86" s="1">
        <f t="shared" si="16"/>
        <v>-6.0329249972710386E-3</v>
      </c>
      <c r="P86" s="7">
        <f t="shared" si="18"/>
        <v>-7.4643576599276971E-3</v>
      </c>
      <c r="Q86" s="119">
        <f t="shared" si="19"/>
        <v>27877.031000000003</v>
      </c>
      <c r="R86" s="1">
        <f t="shared" si="20"/>
        <v>2.0489994677203313E-6</v>
      </c>
      <c r="S86" s="15">
        <v>0.1</v>
      </c>
      <c r="T86" s="1">
        <f t="shared" si="21"/>
        <v>2.0489994677203313E-7</v>
      </c>
    </row>
    <row r="87" spans="1:20" x14ac:dyDescent="0.2">
      <c r="A87" s="37" t="s">
        <v>86</v>
      </c>
      <c r="B87" s="45" t="s">
        <v>64</v>
      </c>
      <c r="C87" s="36">
        <v>42979.400999999998</v>
      </c>
      <c r="D87" s="36"/>
      <c r="E87" s="1">
        <f t="shared" si="17"/>
        <v>3981.4695161564441</v>
      </c>
      <c r="F87" s="1">
        <f t="shared" si="13"/>
        <v>3981.5</v>
      </c>
      <c r="G87" s="33">
        <f t="shared" si="14"/>
        <v>-1.3821175001794472E-2</v>
      </c>
      <c r="I87" s="1">
        <f t="shared" si="16"/>
        <v>-1.3821175001794472E-2</v>
      </c>
      <c r="P87" s="7">
        <f t="shared" si="18"/>
        <v>-7.8626666817339826E-3</v>
      </c>
      <c r="Q87" s="119">
        <f t="shared" si="19"/>
        <v>27960.900999999998</v>
      </c>
      <c r="R87" s="1">
        <f t="shared" si="20"/>
        <v>3.5503821400230082E-5</v>
      </c>
      <c r="S87" s="15">
        <v>0.1</v>
      </c>
      <c r="T87" s="1">
        <f t="shared" si="21"/>
        <v>3.5503821400230083E-6</v>
      </c>
    </row>
    <row r="88" spans="1:20" x14ac:dyDescent="0.2">
      <c r="A88" s="37" t="s">
        <v>86</v>
      </c>
      <c r="B88" s="45"/>
      <c r="C88" s="36">
        <v>43016.347000000002</v>
      </c>
      <c r="D88" s="36"/>
      <c r="E88" s="1">
        <f t="shared" si="17"/>
        <v>4062.9572394572629</v>
      </c>
      <c r="F88" s="1">
        <f t="shared" si="13"/>
        <v>4063</v>
      </c>
      <c r="G88" s="33">
        <f t="shared" si="14"/>
        <v>-1.9387349995668046E-2</v>
      </c>
      <c r="I88" s="1">
        <f t="shared" si="16"/>
        <v>-1.9387349995668046E-2</v>
      </c>
      <c r="P88" s="7">
        <f t="shared" si="18"/>
        <v>-8.0402735116012914E-3</v>
      </c>
      <c r="Q88" s="119">
        <f t="shared" si="19"/>
        <v>27997.847000000002</v>
      </c>
      <c r="R88" s="1">
        <f t="shared" si="20"/>
        <v>1.2875614473526075E-4</v>
      </c>
      <c r="S88" s="15">
        <v>0.1</v>
      </c>
      <c r="T88" s="1">
        <f t="shared" si="21"/>
        <v>1.2875614473526076E-5</v>
      </c>
    </row>
    <row r="89" spans="1:20" x14ac:dyDescent="0.2">
      <c r="A89" s="43" t="s">
        <v>87</v>
      </c>
      <c r="B89" s="44" t="s">
        <v>49</v>
      </c>
      <c r="C89" s="43">
        <v>43238.523999999998</v>
      </c>
      <c r="D89" s="39" t="s">
        <v>59</v>
      </c>
      <c r="E89" s="1">
        <f t="shared" si="17"/>
        <v>4552.9885797864981</v>
      </c>
      <c r="F89" s="1">
        <f t="shared" si="13"/>
        <v>4553</v>
      </c>
      <c r="G89" s="33">
        <f t="shared" si="14"/>
        <v>-5.1778499982901849E-3</v>
      </c>
      <c r="J89" s="1">
        <f>+G89</f>
        <v>-5.1778499982901849E-3</v>
      </c>
      <c r="P89" s="7">
        <f t="shared" si="18"/>
        <v>-9.1356276888069615E-3</v>
      </c>
      <c r="Q89" s="119">
        <f t="shared" si="19"/>
        <v>28220.023999999998</v>
      </c>
      <c r="R89" s="1">
        <f t="shared" si="20"/>
        <v>1.566400424755231E-5</v>
      </c>
      <c r="S89" s="15">
        <v>1</v>
      </c>
      <c r="T89" s="1">
        <f t="shared" si="21"/>
        <v>1.566400424755231E-5</v>
      </c>
    </row>
    <row r="90" spans="1:20" x14ac:dyDescent="0.2">
      <c r="A90" s="37" t="s">
        <v>88</v>
      </c>
      <c r="B90" s="45" t="s">
        <v>49</v>
      </c>
      <c r="C90" s="36">
        <v>43238.5245</v>
      </c>
      <c r="D90" s="36" t="s">
        <v>59</v>
      </c>
      <c r="E90" s="37">
        <f t="shared" si="17"/>
        <v>4552.9896825814367</v>
      </c>
      <c r="F90" s="1">
        <f t="shared" si="13"/>
        <v>4553</v>
      </c>
      <c r="G90" s="33">
        <f t="shared" si="14"/>
        <v>-4.6778499963693321E-3</v>
      </c>
      <c r="J90" s="1">
        <f>+G90</f>
        <v>-4.6778499963693321E-3</v>
      </c>
      <c r="P90" s="7">
        <f t="shared" si="18"/>
        <v>-9.1356276888069615E-3</v>
      </c>
      <c r="Q90" s="119">
        <f t="shared" si="19"/>
        <v>28220.0245</v>
      </c>
      <c r="R90" s="1">
        <f t="shared" si="20"/>
        <v>1.9871781955194555E-5</v>
      </c>
      <c r="S90" s="15">
        <v>1</v>
      </c>
      <c r="T90" s="1">
        <f t="shared" si="21"/>
        <v>1.9871781955194555E-5</v>
      </c>
    </row>
    <row r="91" spans="1:20" x14ac:dyDescent="0.2">
      <c r="A91" s="34" t="s">
        <v>89</v>
      </c>
      <c r="B91" s="34" t="s">
        <v>49</v>
      </c>
      <c r="C91" s="35">
        <v>43238.525000000001</v>
      </c>
      <c r="D91" s="36"/>
      <c r="E91" s="37">
        <f t="shared" si="17"/>
        <v>4552.9907853763752</v>
      </c>
      <c r="F91" s="1">
        <f t="shared" si="13"/>
        <v>4553</v>
      </c>
      <c r="G91" s="33">
        <f t="shared" si="14"/>
        <v>-4.1778499944484793E-3</v>
      </c>
      <c r="J91" s="1">
        <f>+G91</f>
        <v>-4.1778499944484793E-3</v>
      </c>
      <c r="P91" s="7">
        <f t="shared" si="18"/>
        <v>-9.1356276888069615E-3</v>
      </c>
      <c r="Q91" s="119">
        <f t="shared" si="19"/>
        <v>28220.025000000001</v>
      </c>
      <c r="R91" s="1">
        <f t="shared" si="20"/>
        <v>2.4579559666678507E-5</v>
      </c>
      <c r="S91" s="15">
        <v>1</v>
      </c>
      <c r="T91" s="1">
        <f t="shared" si="21"/>
        <v>2.4579559666678507E-5</v>
      </c>
    </row>
    <row r="92" spans="1:20" x14ac:dyDescent="0.2">
      <c r="A92" s="43" t="s">
        <v>87</v>
      </c>
      <c r="B92" s="44"/>
      <c r="C92" s="43">
        <v>43292.4761</v>
      </c>
      <c r="D92" s="39" t="s">
        <v>59</v>
      </c>
      <c r="E92" s="1">
        <f t="shared" si="17"/>
        <v>4671.9847849588541</v>
      </c>
      <c r="F92" s="1">
        <f t="shared" si="13"/>
        <v>4672</v>
      </c>
      <c r="G92" s="33">
        <f t="shared" si="14"/>
        <v>-6.8983999954070896E-3</v>
      </c>
      <c r="J92" s="1">
        <f>+G92</f>
        <v>-6.8983999954070896E-3</v>
      </c>
      <c r="P92" s="7">
        <f t="shared" si="18"/>
        <v>-9.4087678645874643E-3</v>
      </c>
      <c r="Q92" s="119">
        <f t="shared" si="19"/>
        <v>28273.9761</v>
      </c>
      <c r="R92" s="1">
        <f t="shared" si="20"/>
        <v>6.301946838613215E-6</v>
      </c>
      <c r="S92" s="15">
        <v>1</v>
      </c>
      <c r="T92" s="1">
        <f t="shared" si="21"/>
        <v>6.301946838613215E-6</v>
      </c>
    </row>
    <row r="93" spans="1:20" x14ac:dyDescent="0.2">
      <c r="A93" s="37" t="s">
        <v>90</v>
      </c>
      <c r="B93" s="45"/>
      <c r="C93" s="36">
        <v>43312.434999999998</v>
      </c>
      <c r="D93" s="36"/>
      <c r="E93" s="1">
        <f t="shared" si="17"/>
        <v>4716.0059325956308</v>
      </c>
      <c r="F93" s="1">
        <f t="shared" si="13"/>
        <v>4716</v>
      </c>
      <c r="G93" s="33">
        <f t="shared" si="14"/>
        <v>2.6897999996435829E-3</v>
      </c>
      <c r="I93" s="1">
        <f>+G93</f>
        <v>2.6897999996435829E-3</v>
      </c>
      <c r="P93" s="7">
        <f t="shared" si="18"/>
        <v>-9.5104660456652602E-3</v>
      </c>
      <c r="Q93" s="119">
        <f t="shared" si="19"/>
        <v>28293.934999999998</v>
      </c>
      <c r="R93" s="1">
        <f t="shared" si="20"/>
        <v>1.4884649157631587E-4</v>
      </c>
      <c r="S93" s="15">
        <v>0.1</v>
      </c>
      <c r="T93" s="1">
        <f t="shared" si="21"/>
        <v>1.4884649157631589E-5</v>
      </c>
    </row>
    <row r="94" spans="1:20" x14ac:dyDescent="0.2">
      <c r="A94" s="30" t="s">
        <v>81</v>
      </c>
      <c r="B94" s="38"/>
      <c r="C94" s="39">
        <v>43580.70074</v>
      </c>
      <c r="D94" s="39">
        <v>6.0000000000000002E-5</v>
      </c>
      <c r="E94" s="37">
        <f t="shared" si="17"/>
        <v>5307.6901309447749</v>
      </c>
      <c r="F94" s="1">
        <f t="shared" si="13"/>
        <v>5307.5</v>
      </c>
      <c r="G94" s="33"/>
      <c r="P94" s="7">
        <f t="shared" si="18"/>
        <v>-1.0914572751319913E-2</v>
      </c>
      <c r="Q94" s="119">
        <f t="shared" si="19"/>
        <v>28562.20074</v>
      </c>
      <c r="R94" s="1">
        <f t="shared" si="20"/>
        <v>1.1912789834385514E-4</v>
      </c>
      <c r="S94" s="15"/>
      <c r="T94" s="1">
        <f t="shared" si="21"/>
        <v>0</v>
      </c>
    </row>
    <row r="95" spans="1:20" x14ac:dyDescent="0.2">
      <c r="A95" s="30" t="s">
        <v>81</v>
      </c>
      <c r="B95" s="38"/>
      <c r="C95" s="39">
        <v>43621.722000000002</v>
      </c>
      <c r="D95" s="39">
        <v>1E-4</v>
      </c>
      <c r="E95" s="37">
        <f t="shared" si="17"/>
        <v>5398.1662064152106</v>
      </c>
      <c r="F95" s="1">
        <f t="shared" ref="F95:F126" si="22">ROUND(2*E95,0)/2</f>
        <v>5398</v>
      </c>
      <c r="G95" s="33"/>
      <c r="P95" s="7">
        <f t="shared" si="18"/>
        <v>-1.1135470878302502E-2</v>
      </c>
      <c r="Q95" s="119">
        <f t="shared" si="19"/>
        <v>28603.222000000002</v>
      </c>
      <c r="R95" s="1">
        <f t="shared" si="20"/>
        <v>1.2399871168152309E-4</v>
      </c>
      <c r="S95" s="15"/>
      <c r="T95" s="1">
        <f t="shared" si="21"/>
        <v>0</v>
      </c>
    </row>
    <row r="96" spans="1:20" x14ac:dyDescent="0.2">
      <c r="A96" s="37" t="s">
        <v>91</v>
      </c>
      <c r="B96" s="45" t="s">
        <v>64</v>
      </c>
      <c r="C96" s="36">
        <v>43665.846299999997</v>
      </c>
      <c r="D96" s="39" t="s">
        <v>59</v>
      </c>
      <c r="E96" s="1">
        <f t="shared" si="17"/>
        <v>5495.4863154727982</v>
      </c>
      <c r="F96" s="1">
        <f t="shared" si="22"/>
        <v>5495.5</v>
      </c>
      <c r="G96" s="33">
        <f>+C96-(C$7+F96*C$8)</f>
        <v>-6.2044750011409633E-3</v>
      </c>
      <c r="J96" s="1">
        <f>+G96</f>
        <v>-6.2044750011409633E-3</v>
      </c>
      <c r="P96" s="7">
        <f t="shared" si="18"/>
        <v>-1.1375257314854365E-2</v>
      </c>
      <c r="Q96" s="119">
        <f t="shared" si="19"/>
        <v>28647.346299999997</v>
      </c>
      <c r="R96" s="1">
        <f t="shared" si="20"/>
        <v>2.6736989735811316E-5</v>
      </c>
      <c r="S96" s="15">
        <v>1</v>
      </c>
      <c r="T96" s="1">
        <f t="shared" si="21"/>
        <v>2.6736989735811316E-5</v>
      </c>
    </row>
    <row r="97" spans="1:20" x14ac:dyDescent="0.2">
      <c r="A97" s="37" t="s">
        <v>91</v>
      </c>
      <c r="B97" s="45" t="s">
        <v>64</v>
      </c>
      <c r="C97" s="36">
        <v>43666.754500000003</v>
      </c>
      <c r="D97" s="39" t="s">
        <v>59</v>
      </c>
      <c r="E97" s="1">
        <f t="shared" si="17"/>
        <v>5497.4894321918537</v>
      </c>
      <c r="F97" s="1">
        <f t="shared" si="22"/>
        <v>5497.5</v>
      </c>
      <c r="G97" s="33">
        <f>+C97-(C$7+F97*C$8)</f>
        <v>-4.7913749949657358E-3</v>
      </c>
      <c r="J97" s="1">
        <f>+G97</f>
        <v>-4.7913749949657358E-3</v>
      </c>
      <c r="P97" s="7">
        <f t="shared" si="18"/>
        <v>-1.138019557733099E-2</v>
      </c>
      <c r="Q97" s="119">
        <f t="shared" si="19"/>
        <v>28648.254500000003</v>
      </c>
      <c r="R97" s="1">
        <f t="shared" si="20"/>
        <v>4.3412556666599999E-5</v>
      </c>
      <c r="S97" s="15">
        <v>1</v>
      </c>
      <c r="T97" s="1">
        <f t="shared" si="21"/>
        <v>4.3412556666599999E-5</v>
      </c>
    </row>
    <row r="98" spans="1:20" x14ac:dyDescent="0.2">
      <c r="A98" s="37" t="s">
        <v>91</v>
      </c>
      <c r="B98" s="45"/>
      <c r="C98" s="36">
        <v>43668.795100000003</v>
      </c>
      <c r="D98" s="39" t="s">
        <v>59</v>
      </c>
      <c r="E98" s="1">
        <f t="shared" si="17"/>
        <v>5501.9901588785769</v>
      </c>
      <c r="F98" s="1">
        <f t="shared" si="22"/>
        <v>5502</v>
      </c>
      <c r="G98" s="33">
        <f>+C98-(C$7+F98*C$8)</f>
        <v>-4.4618999963859096E-3</v>
      </c>
      <c r="J98" s="1">
        <f>+G98</f>
        <v>-4.4618999963859096E-3</v>
      </c>
      <c r="P98" s="7">
        <f t="shared" si="18"/>
        <v>-1.1391309543860736E-2</v>
      </c>
      <c r="Q98" s="119">
        <f t="shared" si="19"/>
        <v>28650.295100000003</v>
      </c>
      <c r="R98" s="1">
        <f t="shared" si="20"/>
        <v>4.8016716676635283E-5</v>
      </c>
      <c r="S98" s="15">
        <v>1</v>
      </c>
      <c r="T98" s="1">
        <f t="shared" si="21"/>
        <v>4.8016716676635283E-5</v>
      </c>
    </row>
    <row r="99" spans="1:20" x14ac:dyDescent="0.2">
      <c r="A99" s="37" t="s">
        <v>91</v>
      </c>
      <c r="B99" s="45" t="s">
        <v>64</v>
      </c>
      <c r="C99" s="36">
        <v>43671.746899999998</v>
      </c>
      <c r="D99" s="39" t="s">
        <v>59</v>
      </c>
      <c r="E99" s="1">
        <f t="shared" si="17"/>
        <v>5508.5006190539389</v>
      </c>
      <c r="F99" s="1">
        <f t="shared" si="22"/>
        <v>5508.5</v>
      </c>
      <c r="G99" s="33">
        <f>+C99-(C$7+F99*C$8)</f>
        <v>2.8067499806638807E-4</v>
      </c>
      <c r="J99" s="1">
        <f>+G99</f>
        <v>2.8067499806638807E-4</v>
      </c>
      <c r="P99" s="7">
        <f t="shared" si="18"/>
        <v>-1.1407370081188303E-2</v>
      </c>
      <c r="Q99" s="119">
        <f t="shared" si="19"/>
        <v>28653.246899999998</v>
      </c>
      <c r="R99" s="1">
        <f t="shared" si="20"/>
        <v>1.366103977746898E-4</v>
      </c>
      <c r="S99" s="15">
        <v>1</v>
      </c>
      <c r="T99" s="1">
        <f t="shared" si="21"/>
        <v>1.366103977746898E-4</v>
      </c>
    </row>
    <row r="100" spans="1:20" x14ac:dyDescent="0.2">
      <c r="A100" s="37" t="s">
        <v>92</v>
      </c>
      <c r="B100" s="45" t="s">
        <v>64</v>
      </c>
      <c r="C100" s="36">
        <v>43714.396000000001</v>
      </c>
      <c r="D100" s="36"/>
      <c r="E100" s="1">
        <f t="shared" si="17"/>
        <v>5602.5670419367625</v>
      </c>
      <c r="F100" s="1">
        <f t="shared" si="22"/>
        <v>5602.5</v>
      </c>
      <c r="G100" s="33"/>
      <c r="P100" s="7">
        <f t="shared" si="18"/>
        <v>-1.1640559019941476E-2</v>
      </c>
      <c r="Q100" s="119">
        <f t="shared" si="19"/>
        <v>28695.896000000001</v>
      </c>
      <c r="R100" s="1">
        <f t="shared" si="20"/>
        <v>1.3550261429674085E-4</v>
      </c>
      <c r="S100" s="15"/>
      <c r="T100" s="1">
        <f t="shared" si="21"/>
        <v>0</v>
      </c>
    </row>
    <row r="101" spans="1:20" x14ac:dyDescent="0.2">
      <c r="A101" s="37" t="s">
        <v>93</v>
      </c>
      <c r="B101" s="45"/>
      <c r="C101" s="36">
        <v>44008.396000000001</v>
      </c>
      <c r="D101" s="36"/>
      <c r="E101" s="1">
        <f t="shared" si="17"/>
        <v>6251.0104634286263</v>
      </c>
      <c r="F101" s="1">
        <f t="shared" si="22"/>
        <v>6251</v>
      </c>
      <c r="G101" s="33">
        <f t="shared" ref="G101:G106" si="23">+C101-(C$7+F101*C$8)</f>
        <v>4.7440500056836754E-3</v>
      </c>
      <c r="I101" s="1">
        <f>+G101</f>
        <v>4.7440500056836754E-3</v>
      </c>
      <c r="P101" s="7">
        <f t="shared" si="18"/>
        <v>-1.3296658412463792E-2</v>
      </c>
      <c r="Q101" s="119">
        <f t="shared" si="19"/>
        <v>28989.896000000001</v>
      </c>
      <c r="R101" s="1">
        <f t="shared" si="20"/>
        <v>3.2546716022861691E-4</v>
      </c>
      <c r="S101" s="15">
        <v>0.1</v>
      </c>
      <c r="T101" s="1">
        <f t="shared" si="21"/>
        <v>3.2546716022861692E-5</v>
      </c>
    </row>
    <row r="102" spans="1:20" x14ac:dyDescent="0.2">
      <c r="A102" s="37" t="s">
        <v>94</v>
      </c>
      <c r="B102" s="45"/>
      <c r="C102" s="36">
        <v>44076.391000000003</v>
      </c>
      <c r="D102" s="39" t="s">
        <v>36</v>
      </c>
      <c r="E102" s="1">
        <f t="shared" si="17"/>
        <v>6400.9795465726429</v>
      </c>
      <c r="F102" s="1">
        <f t="shared" si="22"/>
        <v>6401</v>
      </c>
      <c r="G102" s="33">
        <f t="shared" si="23"/>
        <v>-9.2734499921789393E-3</v>
      </c>
      <c r="I102" s="1">
        <f>+G102</f>
        <v>-9.2734499921789393E-3</v>
      </c>
      <c r="P102" s="7">
        <f t="shared" si="18"/>
        <v>-1.3691495858329307E-2</v>
      </c>
      <c r="Q102" s="119">
        <f t="shared" si="19"/>
        <v>29057.891000000003</v>
      </c>
      <c r="R102" s="1">
        <f t="shared" si="20"/>
        <v>1.9519129275408348E-5</v>
      </c>
      <c r="S102" s="15">
        <v>0.1</v>
      </c>
      <c r="T102" s="1">
        <f t="shared" si="21"/>
        <v>1.9519129275408351E-6</v>
      </c>
    </row>
    <row r="103" spans="1:20" x14ac:dyDescent="0.2">
      <c r="A103" s="37" t="s">
        <v>94</v>
      </c>
      <c r="B103" s="45" t="s">
        <v>64</v>
      </c>
      <c r="C103" s="36">
        <v>44078.445</v>
      </c>
      <c r="D103" s="36"/>
      <c r="E103" s="1">
        <f t="shared" si="17"/>
        <v>6405.5098281636019</v>
      </c>
      <c r="F103" s="1">
        <f t="shared" si="22"/>
        <v>6405.5</v>
      </c>
      <c r="G103" s="33">
        <f t="shared" si="23"/>
        <v>4.4560250025824644E-3</v>
      </c>
      <c r="I103" s="1">
        <f>+G103</f>
        <v>4.4560250025824644E-3</v>
      </c>
      <c r="P103" s="7">
        <f t="shared" si="18"/>
        <v>-1.3703409340998913E-2</v>
      </c>
      <c r="Q103" s="119">
        <f t="shared" si="19"/>
        <v>29059.945</v>
      </c>
      <c r="R103" s="1">
        <f t="shared" si="20"/>
        <v>3.2976505567884281E-4</v>
      </c>
      <c r="S103" s="15">
        <v>0.1</v>
      </c>
      <c r="T103" s="1">
        <f t="shared" si="21"/>
        <v>3.297650556788428E-5</v>
      </c>
    </row>
    <row r="104" spans="1:20" x14ac:dyDescent="0.2">
      <c r="A104" s="37" t="s">
        <v>94</v>
      </c>
      <c r="B104" s="45"/>
      <c r="C104" s="36">
        <v>44081.387999999999</v>
      </c>
      <c r="D104" s="36"/>
      <c r="E104" s="1">
        <f t="shared" si="17"/>
        <v>6412.0008791481259</v>
      </c>
      <c r="F104" s="1">
        <f t="shared" si="22"/>
        <v>6412</v>
      </c>
      <c r="G104" s="33">
        <f t="shared" si="23"/>
        <v>3.9860000106273219E-4</v>
      </c>
      <c r="I104" s="1">
        <f>+G104</f>
        <v>3.9860000106273219E-4</v>
      </c>
      <c r="P104" s="7">
        <f t="shared" si="18"/>
        <v>-1.3720624734972948E-2</v>
      </c>
      <c r="Q104" s="119">
        <f t="shared" si="19"/>
        <v>29062.887999999999</v>
      </c>
      <c r="R104" s="1">
        <f t="shared" si="20"/>
        <v>1.9935250714668183E-4</v>
      </c>
      <c r="S104" s="15">
        <v>0.1</v>
      </c>
      <c r="T104" s="1">
        <f t="shared" si="21"/>
        <v>1.9935250714668185E-5</v>
      </c>
    </row>
    <row r="105" spans="1:20" x14ac:dyDescent="0.2">
      <c r="A105" s="34" t="s">
        <v>95</v>
      </c>
      <c r="B105" s="34" t="s">
        <v>64</v>
      </c>
      <c r="C105" s="35">
        <v>44088.396000000001</v>
      </c>
      <c r="D105" s="33"/>
      <c r="E105" s="37">
        <f t="shared" si="17"/>
        <v>6427.4576529502219</v>
      </c>
      <c r="F105" s="1">
        <f t="shared" si="22"/>
        <v>6427.5</v>
      </c>
      <c r="G105" s="33">
        <f t="shared" si="23"/>
        <v>-1.9199874994228594E-2</v>
      </c>
      <c r="P105" s="7">
        <f t="shared" si="18"/>
        <v>-1.3761710356550418E-2</v>
      </c>
      <c r="Q105" s="119">
        <f t="shared" si="19"/>
        <v>29069.896000000001</v>
      </c>
      <c r="R105" s="1">
        <f t="shared" si="20"/>
        <v>2.9573634626493412E-5</v>
      </c>
      <c r="S105" s="15">
        <v>1</v>
      </c>
      <c r="T105" s="1">
        <f t="shared" si="21"/>
        <v>2.9573634626493412E-5</v>
      </c>
    </row>
    <row r="106" spans="1:20" x14ac:dyDescent="0.2">
      <c r="A106" s="43" t="s">
        <v>96</v>
      </c>
      <c r="B106" s="44" t="s">
        <v>64</v>
      </c>
      <c r="C106" s="43">
        <v>44370.868399999999</v>
      </c>
      <c r="D106" s="43">
        <v>6.9999999999999999E-4</v>
      </c>
      <c r="E106" s="1">
        <f t="shared" si="17"/>
        <v>7050.4759166679678</v>
      </c>
      <c r="F106" s="1">
        <f t="shared" si="22"/>
        <v>7050.5</v>
      </c>
      <c r="G106" s="33">
        <f t="shared" si="23"/>
        <v>-1.0919224994722754E-2</v>
      </c>
      <c r="J106" s="1">
        <f>+G106</f>
        <v>-1.0919224994722754E-2</v>
      </c>
      <c r="P106" s="7">
        <f t="shared" si="18"/>
        <v>-1.5452198869541869E-2</v>
      </c>
      <c r="Q106" s="119">
        <f t="shared" si="19"/>
        <v>29352.368399999999</v>
      </c>
      <c r="R106" s="1">
        <f t="shared" si="20"/>
        <v>2.0547852149792626E-5</v>
      </c>
      <c r="S106" s="15">
        <v>1</v>
      </c>
      <c r="T106" s="1">
        <f t="shared" si="21"/>
        <v>2.0547852149792626E-5</v>
      </c>
    </row>
    <row r="107" spans="1:20" x14ac:dyDescent="0.2">
      <c r="A107" s="37" t="s">
        <v>97</v>
      </c>
      <c r="B107" s="45"/>
      <c r="C107" s="36">
        <v>44402.402000000002</v>
      </c>
      <c r="D107" s="36"/>
      <c r="E107" s="1">
        <f t="shared" si="17"/>
        <v>7120.0261053617005</v>
      </c>
      <c r="F107" s="1">
        <f t="shared" si="22"/>
        <v>7120</v>
      </c>
      <c r="G107" s="33"/>
      <c r="P107" s="7">
        <f t="shared" si="18"/>
        <v>-1.564551684559954E-2</v>
      </c>
      <c r="Q107" s="119">
        <f t="shared" si="19"/>
        <v>29383.902000000002</v>
      </c>
      <c r="R107" s="1">
        <f t="shared" si="20"/>
        <v>2.44782197365939E-4</v>
      </c>
      <c r="S107" s="15"/>
      <c r="T107" s="1">
        <f t="shared" si="21"/>
        <v>0</v>
      </c>
    </row>
    <row r="108" spans="1:20" x14ac:dyDescent="0.2">
      <c r="A108" s="37" t="s">
        <v>98</v>
      </c>
      <c r="B108" s="45"/>
      <c r="C108" s="36">
        <v>44446.374000000003</v>
      </c>
      <c r="D108" s="39" t="s">
        <v>36</v>
      </c>
      <c r="E108" s="1">
        <f t="shared" si="17"/>
        <v>7217.0103030822493</v>
      </c>
      <c r="F108" s="1">
        <f t="shared" si="22"/>
        <v>7217</v>
      </c>
      <c r="G108" s="33">
        <f>+C108-(C$7+F108*C$8)</f>
        <v>4.6713500050827861E-3</v>
      </c>
      <c r="I108" s="1">
        <f>+G108</f>
        <v>4.6713500050827861E-3</v>
      </c>
      <c r="P108" s="7">
        <f t="shared" si="18"/>
        <v>-1.5916915516901921E-2</v>
      </c>
      <c r="Q108" s="119">
        <f t="shared" si="19"/>
        <v>29427.874000000003</v>
      </c>
      <c r="R108" s="1">
        <f t="shared" si="20"/>
        <v>4.238766772037442E-4</v>
      </c>
      <c r="S108" s="15">
        <v>0.1</v>
      </c>
      <c r="T108" s="1">
        <f t="shared" si="21"/>
        <v>4.238766772037442E-5</v>
      </c>
    </row>
    <row r="109" spans="1:20" x14ac:dyDescent="0.2">
      <c r="A109" s="37" t="s">
        <v>98</v>
      </c>
      <c r="B109" s="45"/>
      <c r="C109" s="36">
        <v>44480.373</v>
      </c>
      <c r="D109" s="36"/>
      <c r="E109" s="1">
        <f t="shared" si="17"/>
        <v>7291.9981530390496</v>
      </c>
      <c r="F109" s="1">
        <f t="shared" si="22"/>
        <v>7292</v>
      </c>
      <c r="G109" s="33">
        <f>+C109-(C$7+F109*C$8)</f>
        <v>-8.3739999536192045E-4</v>
      </c>
      <c r="I109" s="1">
        <f>+G109</f>
        <v>-8.3739999536192045E-4</v>
      </c>
      <c r="P109" s="7">
        <f t="shared" si="18"/>
        <v>-1.6128028221311531E-2</v>
      </c>
      <c r="Q109" s="119">
        <f t="shared" si="19"/>
        <v>29461.873</v>
      </c>
      <c r="R109" s="1">
        <f t="shared" si="20"/>
        <v>2.3380331154420692E-4</v>
      </c>
      <c r="S109" s="15">
        <v>0.1</v>
      </c>
      <c r="T109" s="1">
        <f t="shared" si="21"/>
        <v>2.3380331154420695E-5</v>
      </c>
    </row>
    <row r="110" spans="1:20" x14ac:dyDescent="0.2">
      <c r="A110" s="37" t="s">
        <v>99</v>
      </c>
      <c r="B110" s="45" t="s">
        <v>64</v>
      </c>
      <c r="C110" s="36">
        <v>45103.548999999999</v>
      </c>
      <c r="D110" s="36"/>
      <c r="E110" s="1">
        <f t="shared" si="17"/>
        <v>8666.4688252554206</v>
      </c>
      <c r="F110" s="1">
        <f t="shared" si="22"/>
        <v>8666.5</v>
      </c>
      <c r="G110" s="33">
        <f>+C110-(C$7+F110*C$8)</f>
        <v>-1.4134425000520423E-2</v>
      </c>
      <c r="I110" s="1">
        <f>+G110</f>
        <v>-1.4134425000520423E-2</v>
      </c>
      <c r="P110" s="7">
        <f t="shared" si="18"/>
        <v>-2.0192913661770912E-2</v>
      </c>
      <c r="Q110" s="119">
        <f t="shared" si="19"/>
        <v>30085.048999999999</v>
      </c>
      <c r="R110" s="1">
        <f t="shared" si="20"/>
        <v>3.6705284858500742E-5</v>
      </c>
      <c r="S110" s="15">
        <v>0.1</v>
      </c>
      <c r="T110" s="1">
        <f t="shared" si="21"/>
        <v>3.6705284858500744E-6</v>
      </c>
    </row>
    <row r="111" spans="1:20" x14ac:dyDescent="0.2">
      <c r="A111" s="37" t="s">
        <v>100</v>
      </c>
      <c r="B111" s="45" t="s">
        <v>64</v>
      </c>
      <c r="C111" s="36">
        <v>45103.549899999998</v>
      </c>
      <c r="D111" s="36"/>
      <c r="E111" s="1">
        <f t="shared" si="17"/>
        <v>8666.4708102863005</v>
      </c>
      <c r="F111" s="1">
        <f t="shared" si="22"/>
        <v>8666.5</v>
      </c>
      <c r="G111" s="33">
        <f>+C111-(C$7+F111*C$8)</f>
        <v>-1.3234425001428463E-2</v>
      </c>
      <c r="I111" s="1">
        <f>+G111</f>
        <v>-1.3234425001428463E-2</v>
      </c>
      <c r="P111" s="7">
        <f t="shared" si="18"/>
        <v>-2.0192913661770912E-2</v>
      </c>
      <c r="Q111" s="119">
        <f t="shared" si="19"/>
        <v>30085.049899999998</v>
      </c>
      <c r="R111" s="1">
        <f t="shared" si="20"/>
        <v>4.8420564436114459E-5</v>
      </c>
      <c r="S111" s="15">
        <v>0.1</v>
      </c>
      <c r="T111" s="1">
        <f t="shared" si="21"/>
        <v>4.8420564436114462E-6</v>
      </c>
    </row>
    <row r="112" spans="1:20" x14ac:dyDescent="0.2">
      <c r="A112" s="37" t="s">
        <v>101</v>
      </c>
      <c r="B112" s="45"/>
      <c r="C112" s="36">
        <v>46224.453999999998</v>
      </c>
      <c r="D112" s="36"/>
      <c r="E112" s="1">
        <f t="shared" si="17"/>
        <v>11138.725537389217</v>
      </c>
      <c r="F112" s="1">
        <f t="shared" si="22"/>
        <v>11138.5</v>
      </c>
      <c r="G112" s="33"/>
      <c r="P112" s="7">
        <f t="shared" si="18"/>
        <v>-2.8438409089316649E-2</v>
      </c>
      <c r="Q112" s="119">
        <f t="shared" si="19"/>
        <v>31205.953999999998</v>
      </c>
      <c r="R112" s="1">
        <f t="shared" si="20"/>
        <v>8.087431115313278E-4</v>
      </c>
      <c r="S112" s="15"/>
      <c r="T112" s="1">
        <f t="shared" si="21"/>
        <v>0</v>
      </c>
    </row>
    <row r="113" spans="1:20" x14ac:dyDescent="0.2">
      <c r="A113" s="37" t="s">
        <v>102</v>
      </c>
      <c r="B113" s="45"/>
      <c r="C113" s="36">
        <v>46235.44</v>
      </c>
      <c r="D113" s="39" t="s">
        <v>36</v>
      </c>
      <c r="E113" s="1">
        <f t="shared" si="17"/>
        <v>11162.95614769028</v>
      </c>
      <c r="F113" s="1">
        <f t="shared" si="22"/>
        <v>11163</v>
      </c>
      <c r="G113" s="33">
        <f t="shared" ref="G113:G155" si="24">+C113-(C$7+F113*C$8)</f>
        <v>-1.988234999589622E-2</v>
      </c>
      <c r="I113" s="1">
        <f>+G113</f>
        <v>-1.988234999589622E-2</v>
      </c>
      <c r="P113" s="7">
        <f t="shared" si="18"/>
        <v>-2.8526144093784803E-2</v>
      </c>
      <c r="Q113" s="119">
        <f t="shared" si="19"/>
        <v>31216.940000000002</v>
      </c>
      <c r="R113" s="1">
        <f t="shared" si="20"/>
        <v>7.4715176406693498E-5</v>
      </c>
      <c r="S113" s="15">
        <v>0.1</v>
      </c>
      <c r="T113" s="1">
        <f t="shared" si="21"/>
        <v>7.47151764066935E-6</v>
      </c>
    </row>
    <row r="114" spans="1:20" x14ac:dyDescent="0.2">
      <c r="A114" s="37" t="s">
        <v>103</v>
      </c>
      <c r="B114" s="45"/>
      <c r="C114" s="36">
        <v>46264.453999999998</v>
      </c>
      <c r="D114" s="39" t="s">
        <v>36</v>
      </c>
      <c r="E114" s="1">
        <f t="shared" si="17"/>
        <v>11226.949132150015</v>
      </c>
      <c r="F114" s="1">
        <f t="shared" si="22"/>
        <v>11227</v>
      </c>
      <c r="G114" s="33">
        <f t="shared" si="24"/>
        <v>-2.3063150001689792E-2</v>
      </c>
      <c r="I114" s="1">
        <f>+G114</f>
        <v>-2.3063150001689792E-2</v>
      </c>
      <c r="P114" s="7">
        <f t="shared" si="18"/>
        <v>-2.8755886314907719E-2</v>
      </c>
      <c r="Q114" s="119">
        <f t="shared" si="19"/>
        <v>31245.953999999998</v>
      </c>
      <c r="R114" s="1">
        <f t="shared" si="20"/>
        <v>3.2407246731830045E-5</v>
      </c>
      <c r="S114" s="15">
        <v>0.1</v>
      </c>
      <c r="T114" s="1">
        <f t="shared" si="21"/>
        <v>3.2407246731830046E-6</v>
      </c>
    </row>
    <row r="115" spans="1:20" x14ac:dyDescent="0.2">
      <c r="A115" s="37" t="s">
        <v>104</v>
      </c>
      <c r="B115" s="45" t="s">
        <v>64</v>
      </c>
      <c r="C115" s="36">
        <v>46528.548799999997</v>
      </c>
      <c r="D115" s="39" t="s">
        <v>59</v>
      </c>
      <c r="E115" s="1">
        <f t="shared" si="17"/>
        <v>11809.433947490861</v>
      </c>
      <c r="F115" s="1">
        <f t="shared" si="22"/>
        <v>11809.5</v>
      </c>
      <c r="G115" s="33">
        <f t="shared" si="24"/>
        <v>-2.9947775001346599E-2</v>
      </c>
      <c r="J115" s="1">
        <f>+G115</f>
        <v>-2.9947775001346599E-2</v>
      </c>
      <c r="P115" s="7">
        <f t="shared" si="18"/>
        <v>-3.0883926712643776E-2</v>
      </c>
      <c r="Q115" s="119">
        <f t="shared" si="19"/>
        <v>31510.048799999997</v>
      </c>
      <c r="R115" s="1">
        <f t="shared" si="20"/>
        <v>8.7638002656463317E-7</v>
      </c>
      <c r="S115" s="15">
        <v>1</v>
      </c>
      <c r="T115" s="1">
        <f t="shared" si="21"/>
        <v>8.7638002656463317E-7</v>
      </c>
    </row>
    <row r="116" spans="1:20" x14ac:dyDescent="0.2">
      <c r="A116" s="37" t="s">
        <v>104</v>
      </c>
      <c r="B116" s="45" t="s">
        <v>64</v>
      </c>
      <c r="C116" s="36">
        <v>46529.457199999997</v>
      </c>
      <c r="D116" s="39" t="s">
        <v>59</v>
      </c>
      <c r="E116" s="1">
        <f t="shared" si="17"/>
        <v>11811.437505327878</v>
      </c>
      <c r="F116" s="1">
        <f t="shared" si="22"/>
        <v>11811.5</v>
      </c>
      <c r="G116" s="33">
        <f t="shared" si="24"/>
        <v>-2.8334675000223797E-2</v>
      </c>
      <c r="J116" s="1">
        <f>+G116</f>
        <v>-2.8334675000223797E-2</v>
      </c>
      <c r="P116" s="7">
        <f t="shared" si="18"/>
        <v>-3.0891348229086867E-2</v>
      </c>
      <c r="Q116" s="119">
        <f t="shared" si="19"/>
        <v>31510.957199999997</v>
      </c>
      <c r="R116" s="1">
        <f t="shared" si="20"/>
        <v>6.5365779991851145E-6</v>
      </c>
      <c r="S116" s="15">
        <v>1</v>
      </c>
      <c r="T116" s="1">
        <f t="shared" si="21"/>
        <v>6.5365779991851145E-6</v>
      </c>
    </row>
    <row r="117" spans="1:20" x14ac:dyDescent="0.2">
      <c r="A117" s="37" t="s">
        <v>104</v>
      </c>
      <c r="B117" s="45"/>
      <c r="C117" s="36">
        <v>46530.586600000002</v>
      </c>
      <c r="D117" s="39" t="s">
        <v>59</v>
      </c>
      <c r="E117" s="1">
        <f t="shared" si="17"/>
        <v>11813.928498525962</v>
      </c>
      <c r="F117" s="1">
        <f t="shared" si="22"/>
        <v>11814</v>
      </c>
      <c r="G117" s="33">
        <f t="shared" si="24"/>
        <v>-3.2418299997516442E-2</v>
      </c>
      <c r="J117" s="1">
        <f>+G117</f>
        <v>-3.2418299997516442E-2</v>
      </c>
      <c r="P117" s="7">
        <f t="shared" si="18"/>
        <v>-3.0900626230778168E-2</v>
      </c>
      <c r="Q117" s="119">
        <f t="shared" si="19"/>
        <v>31512.086600000002</v>
      </c>
      <c r="R117" s="1">
        <f t="shared" ref="R117:R148" si="25">+(P117-G117)^2</f>
        <v>2.3033336622455417E-6</v>
      </c>
      <c r="S117" s="15">
        <v>1</v>
      </c>
      <c r="T117" s="1">
        <f t="shared" si="21"/>
        <v>2.3033336622455417E-6</v>
      </c>
    </row>
    <row r="118" spans="1:20" x14ac:dyDescent="0.2">
      <c r="A118" s="36" t="s">
        <v>105</v>
      </c>
      <c r="B118" s="46" t="s">
        <v>49</v>
      </c>
      <c r="C118" s="32">
        <v>46552.803</v>
      </c>
      <c r="D118" s="47">
        <v>8.0000000000000004E-4</v>
      </c>
      <c r="E118" s="37">
        <f t="shared" si="17"/>
        <v>11862.92876529205</v>
      </c>
      <c r="F118" s="1">
        <f t="shared" si="22"/>
        <v>11863</v>
      </c>
      <c r="G118" s="33">
        <f t="shared" si="24"/>
        <v>-3.2297350000590086E-2</v>
      </c>
      <c r="J118" s="1">
        <f>+G118</f>
        <v>-3.2297350000590086E-2</v>
      </c>
      <c r="P118" s="7">
        <f t="shared" si="18"/>
        <v>-3.1082723182845325E-2</v>
      </c>
      <c r="Q118" s="119">
        <f t="shared" si="19"/>
        <v>31534.303</v>
      </c>
      <c r="R118" s="1">
        <f t="shared" si="25"/>
        <v>1.4753183063847641E-6</v>
      </c>
      <c r="S118" s="15">
        <v>1</v>
      </c>
      <c r="T118" s="1">
        <f t="shared" si="21"/>
        <v>1.4753183063847641E-6</v>
      </c>
    </row>
    <row r="119" spans="1:20" x14ac:dyDescent="0.2">
      <c r="A119" s="37" t="s">
        <v>104</v>
      </c>
      <c r="B119" s="45"/>
      <c r="C119" s="36">
        <v>46555.524400000002</v>
      </c>
      <c r="D119" s="39" t="s">
        <v>59</v>
      </c>
      <c r="E119" s="1">
        <f t="shared" si="17"/>
        <v>11868.931057561605</v>
      </c>
      <c r="F119" s="1">
        <f t="shared" si="22"/>
        <v>11869</v>
      </c>
      <c r="G119" s="33">
        <f t="shared" si="24"/>
        <v>-3.1258049995813053E-2</v>
      </c>
      <c r="J119" s="1">
        <f>+G119</f>
        <v>-3.1258049995813053E-2</v>
      </c>
      <c r="P119" s="7">
        <f t="shared" si="18"/>
        <v>-3.1105053215510901E-2</v>
      </c>
      <c r="Q119" s="119">
        <f t="shared" si="19"/>
        <v>31537.024400000002</v>
      </c>
      <c r="R119" s="1">
        <f t="shared" si="25"/>
        <v>2.340801478282489E-8</v>
      </c>
      <c r="S119" s="15">
        <v>1</v>
      </c>
      <c r="T119" s="1">
        <f t="shared" si="21"/>
        <v>2.340801478282489E-8</v>
      </c>
    </row>
    <row r="120" spans="1:20" x14ac:dyDescent="0.2">
      <c r="A120" s="37" t="s">
        <v>106</v>
      </c>
      <c r="B120" s="45"/>
      <c r="C120" s="36">
        <v>46581.38</v>
      </c>
      <c r="D120" s="39" t="s">
        <v>36</v>
      </c>
      <c r="E120" s="1">
        <f t="shared" si="17"/>
        <v>11925.957906979027</v>
      </c>
      <c r="F120" s="1">
        <f t="shared" si="22"/>
        <v>11926</v>
      </c>
      <c r="G120" s="33">
        <f t="shared" si="24"/>
        <v>-1.9084699997620191E-2</v>
      </c>
      <c r="I120" s="1">
        <f>+G120</f>
        <v>-1.9084699997620191E-2</v>
      </c>
      <c r="P120" s="7">
        <f t="shared" si="18"/>
        <v>-3.131754160490393E-2</v>
      </c>
      <c r="Q120" s="119">
        <f t="shared" si="19"/>
        <v>31562.879999999997</v>
      </c>
      <c r="R120" s="1">
        <f t="shared" si="25"/>
        <v>1.4964241378889219E-4</v>
      </c>
      <c r="S120" s="15">
        <v>0.1</v>
      </c>
      <c r="T120" s="1">
        <f t="shared" si="21"/>
        <v>1.496424137888922E-5</v>
      </c>
    </row>
    <row r="121" spans="1:20" x14ac:dyDescent="0.2">
      <c r="A121" s="37" t="s">
        <v>107</v>
      </c>
      <c r="B121" s="37" t="s">
        <v>64</v>
      </c>
      <c r="C121" s="36">
        <v>46582.495000000003</v>
      </c>
      <c r="D121" s="36" t="s">
        <v>59</v>
      </c>
      <c r="E121" s="37">
        <f t="shared" si="17"/>
        <v>11928.417139682997</v>
      </c>
      <c r="F121" s="1">
        <f t="shared" si="22"/>
        <v>11928.5</v>
      </c>
      <c r="G121" s="33">
        <f t="shared" si="24"/>
        <v>-3.756832499493612E-2</v>
      </c>
      <c r="J121" s="1">
        <f t="shared" ref="J121:J135" si="26">+G121</f>
        <v>-3.756832499493612E-2</v>
      </c>
      <c r="P121" s="7">
        <f t="shared" si="18"/>
        <v>-3.1326875896700385E-2</v>
      </c>
      <c r="Q121" s="119">
        <f t="shared" si="19"/>
        <v>31563.995000000003</v>
      </c>
      <c r="R121" s="1">
        <f t="shared" si="25"/>
        <v>3.8955686845867673E-5</v>
      </c>
      <c r="S121" s="15">
        <v>1</v>
      </c>
      <c r="T121" s="1">
        <f t="shared" si="21"/>
        <v>3.8955686845867673E-5</v>
      </c>
    </row>
    <row r="122" spans="1:20" x14ac:dyDescent="0.2">
      <c r="A122" s="37" t="s">
        <v>108</v>
      </c>
      <c r="B122" s="45" t="s">
        <v>64</v>
      </c>
      <c r="C122" s="36">
        <v>46582.4954</v>
      </c>
      <c r="D122" s="39" t="s">
        <v>59</v>
      </c>
      <c r="E122" s="1">
        <f t="shared" si="17"/>
        <v>11928.418021918938</v>
      </c>
      <c r="F122" s="1">
        <f t="shared" si="22"/>
        <v>11928.5</v>
      </c>
      <c r="G122" s="33">
        <f t="shared" si="24"/>
        <v>-3.7168324997765012E-2</v>
      </c>
      <c r="J122" s="1">
        <f t="shared" si="26"/>
        <v>-3.7168324997765012E-2</v>
      </c>
      <c r="P122" s="7">
        <f t="shared" si="18"/>
        <v>-3.1326875896700385E-2</v>
      </c>
      <c r="Q122" s="119">
        <f t="shared" si="19"/>
        <v>31563.9954</v>
      </c>
      <c r="R122" s="1">
        <f t="shared" si="25"/>
        <v>3.4122527600328744E-5</v>
      </c>
      <c r="S122" s="15">
        <v>1</v>
      </c>
      <c r="T122" s="1">
        <f t="shared" si="21"/>
        <v>3.4122527600328744E-5</v>
      </c>
    </row>
    <row r="123" spans="1:20" x14ac:dyDescent="0.2">
      <c r="A123" s="37" t="s">
        <v>109</v>
      </c>
      <c r="B123" s="31" t="s">
        <v>49</v>
      </c>
      <c r="C123" s="32">
        <v>46584.535799999998</v>
      </c>
      <c r="D123" s="47">
        <v>8.0000000000000004E-4</v>
      </c>
      <c r="E123" s="37">
        <f t="shared" si="17"/>
        <v>11932.918307487682</v>
      </c>
      <c r="F123" s="1">
        <f t="shared" si="22"/>
        <v>11933</v>
      </c>
      <c r="G123" s="33">
        <f t="shared" si="24"/>
        <v>-3.7038850001408719E-2</v>
      </c>
      <c r="J123" s="1">
        <f t="shared" si="26"/>
        <v>-3.7038850001408719E-2</v>
      </c>
      <c r="P123" s="7">
        <f t="shared" si="18"/>
        <v>-3.1343680719118833E-2</v>
      </c>
      <c r="Q123" s="119">
        <f t="shared" si="19"/>
        <v>31566.035799999998</v>
      </c>
      <c r="R123" s="1">
        <f t="shared" si="25"/>
        <v>3.2434953153938292E-5</v>
      </c>
      <c r="S123" s="15">
        <v>1</v>
      </c>
      <c r="T123" s="1">
        <f t="shared" si="21"/>
        <v>3.2434953153938292E-5</v>
      </c>
    </row>
    <row r="124" spans="1:20" x14ac:dyDescent="0.2">
      <c r="A124" s="37" t="s">
        <v>108</v>
      </c>
      <c r="B124" s="45" t="s">
        <v>49</v>
      </c>
      <c r="C124" s="36">
        <v>46584.539100000002</v>
      </c>
      <c r="D124" s="36"/>
      <c r="E124" s="1">
        <f t="shared" si="17"/>
        <v>11932.925585934259</v>
      </c>
      <c r="F124" s="1">
        <f t="shared" si="22"/>
        <v>11933</v>
      </c>
      <c r="G124" s="33">
        <f t="shared" si="24"/>
        <v>-3.3738849997462239E-2</v>
      </c>
      <c r="J124" s="1">
        <f t="shared" si="26"/>
        <v>-3.3738849997462239E-2</v>
      </c>
      <c r="P124" s="7">
        <f t="shared" si="18"/>
        <v>-3.1343680719118833E-2</v>
      </c>
      <c r="Q124" s="119">
        <f t="shared" si="19"/>
        <v>31566.039100000002</v>
      </c>
      <c r="R124" s="1">
        <f t="shared" si="25"/>
        <v>5.7368358719200744E-6</v>
      </c>
      <c r="S124" s="15">
        <v>1</v>
      </c>
      <c r="T124" s="1">
        <f t="shared" si="21"/>
        <v>5.7368358719200744E-6</v>
      </c>
    </row>
    <row r="125" spans="1:20" x14ac:dyDescent="0.2">
      <c r="A125" s="37" t="s">
        <v>109</v>
      </c>
      <c r="B125" s="31" t="s">
        <v>49</v>
      </c>
      <c r="C125" s="32">
        <v>46585.441400000003</v>
      </c>
      <c r="D125" s="47">
        <v>8.0000000000000004E-4</v>
      </c>
      <c r="E125" s="37">
        <f t="shared" si="17"/>
        <v>11934.915689673078</v>
      </c>
      <c r="F125" s="1">
        <f t="shared" si="22"/>
        <v>11935</v>
      </c>
      <c r="G125" s="33">
        <f t="shared" si="24"/>
        <v>-3.8225749995035585E-2</v>
      </c>
      <c r="J125" s="1">
        <f t="shared" si="26"/>
        <v>-3.8225749995035585E-2</v>
      </c>
      <c r="P125" s="7">
        <f t="shared" si="18"/>
        <v>-3.1351150807285851E-2</v>
      </c>
      <c r="Q125" s="119">
        <f t="shared" si="19"/>
        <v>31566.941400000003</v>
      </c>
      <c r="R125" s="1">
        <f t="shared" si="25"/>
        <v>4.7260113992209306E-5</v>
      </c>
      <c r="S125" s="15">
        <v>1</v>
      </c>
      <c r="T125" s="1">
        <f t="shared" si="21"/>
        <v>4.7260113992209306E-5</v>
      </c>
    </row>
    <row r="126" spans="1:20" x14ac:dyDescent="0.2">
      <c r="A126" s="37" t="s">
        <v>110</v>
      </c>
      <c r="B126" s="45" t="s">
        <v>49</v>
      </c>
      <c r="C126" s="36">
        <v>46585.447800000002</v>
      </c>
      <c r="D126" s="36"/>
      <c r="E126" s="1">
        <f t="shared" si="17"/>
        <v>11934.929805448237</v>
      </c>
      <c r="F126" s="1">
        <f t="shared" si="22"/>
        <v>11935</v>
      </c>
      <c r="G126" s="33">
        <f t="shared" si="24"/>
        <v>-3.1825749996642116E-2</v>
      </c>
      <c r="J126" s="1">
        <f t="shared" si="26"/>
        <v>-3.1825749996642116E-2</v>
      </c>
      <c r="P126" s="7">
        <f t="shared" si="18"/>
        <v>-3.1351150807285851E-2</v>
      </c>
      <c r="Q126" s="119">
        <f t="shared" si="19"/>
        <v>31566.947800000002</v>
      </c>
      <c r="R126" s="1">
        <f t="shared" si="25"/>
        <v>2.2524439053762477E-7</v>
      </c>
      <c r="S126" s="15">
        <v>1</v>
      </c>
      <c r="T126" s="1">
        <f t="shared" si="21"/>
        <v>2.2524439053762477E-7</v>
      </c>
    </row>
    <row r="127" spans="1:20" x14ac:dyDescent="0.2">
      <c r="A127" s="37" t="s">
        <v>109</v>
      </c>
      <c r="B127" s="31" t="s">
        <v>49</v>
      </c>
      <c r="C127" s="32">
        <v>46586.349499999997</v>
      </c>
      <c r="D127" s="47">
        <v>8.0000000000000004E-4</v>
      </c>
      <c r="E127" s="37">
        <f t="shared" si="17"/>
        <v>11936.91858583312</v>
      </c>
      <c r="F127" s="1">
        <f t="shared" ref="F127:F158" si="27">ROUND(2*E127,0)/2</f>
        <v>11937</v>
      </c>
      <c r="G127" s="33">
        <f t="shared" si="24"/>
        <v>-3.691265000088606E-2</v>
      </c>
      <c r="J127" s="1">
        <f t="shared" si="26"/>
        <v>-3.691265000088606E-2</v>
      </c>
      <c r="P127" s="7">
        <f t="shared" si="18"/>
        <v>-3.1358621682039484E-2</v>
      </c>
      <c r="Q127" s="119">
        <f t="shared" si="19"/>
        <v>31567.849499999997</v>
      </c>
      <c r="R127" s="1">
        <f t="shared" si="25"/>
        <v>3.084723056654973E-5</v>
      </c>
      <c r="S127" s="15">
        <v>1</v>
      </c>
      <c r="T127" s="1">
        <f t="shared" si="21"/>
        <v>3.084723056654973E-5</v>
      </c>
    </row>
    <row r="128" spans="1:20" x14ac:dyDescent="0.2">
      <c r="A128" s="37" t="s">
        <v>111</v>
      </c>
      <c r="B128" s="45" t="s">
        <v>49</v>
      </c>
      <c r="C128" s="36">
        <v>46586.349600000001</v>
      </c>
      <c r="D128" s="36"/>
      <c r="E128" s="1">
        <f t="shared" si="17"/>
        <v>11936.918806392117</v>
      </c>
      <c r="F128" s="1">
        <f t="shared" si="27"/>
        <v>11937</v>
      </c>
      <c r="G128" s="33">
        <f t="shared" si="24"/>
        <v>-3.6812649996136315E-2</v>
      </c>
      <c r="J128" s="1">
        <f t="shared" si="26"/>
        <v>-3.6812649996136315E-2</v>
      </c>
      <c r="P128" s="7">
        <f t="shared" si="18"/>
        <v>-3.1358621682039484E-2</v>
      </c>
      <c r="Q128" s="119">
        <f t="shared" si="19"/>
        <v>31567.849600000001</v>
      </c>
      <c r="R128" s="1">
        <f t="shared" si="25"/>
        <v>2.9746424850969925E-5</v>
      </c>
      <c r="S128" s="15">
        <v>1</v>
      </c>
      <c r="T128" s="1">
        <f t="shared" si="21"/>
        <v>2.9746424850969925E-5</v>
      </c>
    </row>
    <row r="129" spans="1:20" x14ac:dyDescent="0.2">
      <c r="A129" s="37" t="s">
        <v>108</v>
      </c>
      <c r="B129" s="45" t="s">
        <v>64</v>
      </c>
      <c r="C129" s="36">
        <v>46586.574399999998</v>
      </c>
      <c r="D129" s="36"/>
      <c r="E129" s="1">
        <f t="shared" si="17"/>
        <v>11937.414622994665</v>
      </c>
      <c r="F129" s="1">
        <f t="shared" si="27"/>
        <v>11937.5</v>
      </c>
      <c r="G129" s="33">
        <f t="shared" si="24"/>
        <v>-3.8709375003236346E-2</v>
      </c>
      <c r="J129" s="1">
        <f t="shared" si="26"/>
        <v>-3.8709375003236346E-2</v>
      </c>
      <c r="P129" s="7">
        <f t="shared" si="18"/>
        <v>-3.136048952363206E-2</v>
      </c>
      <c r="Q129" s="119">
        <f t="shared" si="19"/>
        <v>31568.074399999998</v>
      </c>
      <c r="R129" s="1">
        <f t="shared" si="25"/>
        <v>5.400611779233872E-5</v>
      </c>
      <c r="S129" s="15">
        <v>1</v>
      </c>
      <c r="T129" s="1">
        <f t="shared" si="21"/>
        <v>5.400611779233872E-5</v>
      </c>
    </row>
    <row r="130" spans="1:20" x14ac:dyDescent="0.2">
      <c r="A130" s="37" t="s">
        <v>108</v>
      </c>
      <c r="B130" s="45" t="s">
        <v>64</v>
      </c>
      <c r="C130" s="36">
        <v>46587.481099999997</v>
      </c>
      <c r="D130" s="36"/>
      <c r="E130" s="1">
        <f t="shared" si="17"/>
        <v>11939.414431328905</v>
      </c>
      <c r="F130" s="1">
        <f t="shared" si="27"/>
        <v>11939.5</v>
      </c>
      <c r="G130" s="33">
        <f t="shared" si="24"/>
        <v>-3.8796275002823677E-2</v>
      </c>
      <c r="J130" s="1">
        <f t="shared" si="26"/>
        <v>-3.8796275002823677E-2</v>
      </c>
      <c r="P130" s="7">
        <f t="shared" si="18"/>
        <v>-3.1367961381618972E-2</v>
      </c>
      <c r="Q130" s="119">
        <f t="shared" si="19"/>
        <v>31568.981099999997</v>
      </c>
      <c r="R130" s="1">
        <f t="shared" si="25"/>
        <v>5.5179843254975349E-5</v>
      </c>
      <c r="S130" s="15">
        <v>1</v>
      </c>
      <c r="T130" s="1">
        <f t="shared" si="21"/>
        <v>5.5179843254975349E-5</v>
      </c>
    </row>
    <row r="131" spans="1:20" x14ac:dyDescent="0.2">
      <c r="A131" s="37" t="s">
        <v>109</v>
      </c>
      <c r="B131" s="31" t="s">
        <v>64</v>
      </c>
      <c r="C131" s="32">
        <v>46587.481599999999</v>
      </c>
      <c r="D131" s="47">
        <v>8.0000000000000004E-4</v>
      </c>
      <c r="E131" s="37">
        <f t="shared" si="17"/>
        <v>11939.415534123844</v>
      </c>
      <c r="F131" s="1">
        <f t="shared" si="27"/>
        <v>11939.5</v>
      </c>
      <c r="G131" s="33">
        <f t="shared" si="24"/>
        <v>-3.8296275000902824E-2</v>
      </c>
      <c r="J131" s="1">
        <f t="shared" si="26"/>
        <v>-3.8296275000902824E-2</v>
      </c>
      <c r="P131" s="7">
        <f t="shared" si="18"/>
        <v>-3.1367961381618972E-2</v>
      </c>
      <c r="Q131" s="119">
        <f t="shared" si="19"/>
        <v>31568.981599999999</v>
      </c>
      <c r="R131" s="1">
        <f t="shared" si="25"/>
        <v>4.8001529607154108E-5</v>
      </c>
      <c r="S131" s="15">
        <v>1</v>
      </c>
      <c r="T131" s="1">
        <f t="shared" si="21"/>
        <v>4.8001529607154108E-5</v>
      </c>
    </row>
    <row r="132" spans="1:20" x14ac:dyDescent="0.2">
      <c r="A132" s="37" t="s">
        <v>108</v>
      </c>
      <c r="B132" s="45" t="s">
        <v>49</v>
      </c>
      <c r="C132" s="36">
        <v>46590.423499999997</v>
      </c>
      <c r="D132" s="36"/>
      <c r="E132" s="1">
        <f t="shared" si="17"/>
        <v>11945.904158959509</v>
      </c>
      <c r="F132" s="1">
        <f t="shared" si="27"/>
        <v>11946</v>
      </c>
      <c r="G132" s="33">
        <f t="shared" si="24"/>
        <v>-4.3453700003738049E-2</v>
      </c>
      <c r="J132" s="1">
        <f t="shared" si="26"/>
        <v>-4.3453700003738049E-2</v>
      </c>
      <c r="P132" s="7">
        <f t="shared" si="18"/>
        <v>-3.1392250352440303E-2</v>
      </c>
      <c r="Q132" s="119">
        <f t="shared" si="19"/>
        <v>31571.923499999997</v>
      </c>
      <c r="R132" s="1">
        <f t="shared" si="25"/>
        <v>1.4547856769079053E-4</v>
      </c>
      <c r="S132" s="15">
        <v>1</v>
      </c>
      <c r="T132" s="1">
        <f t="shared" si="21"/>
        <v>1.4547856769079053E-4</v>
      </c>
    </row>
    <row r="133" spans="1:20" x14ac:dyDescent="0.2">
      <c r="A133" s="37" t="s">
        <v>109</v>
      </c>
      <c r="B133" s="31" t="s">
        <v>49</v>
      </c>
      <c r="C133" s="32">
        <v>46590.428800000002</v>
      </c>
      <c r="D133" s="47">
        <v>8.0000000000000004E-4</v>
      </c>
      <c r="E133" s="37">
        <f t="shared" si="17"/>
        <v>11945.915848585824</v>
      </c>
      <c r="F133" s="1">
        <f t="shared" si="27"/>
        <v>11946</v>
      </c>
      <c r="G133" s="33">
        <f t="shared" si="24"/>
        <v>-3.8153699999384116E-2</v>
      </c>
      <c r="J133" s="1">
        <f t="shared" si="26"/>
        <v>-3.8153699999384116E-2</v>
      </c>
      <c r="P133" s="7">
        <f t="shared" si="18"/>
        <v>-3.1392250352440303E-2</v>
      </c>
      <c r="Q133" s="119">
        <f t="shared" si="19"/>
        <v>31571.928800000002</v>
      </c>
      <c r="R133" s="1">
        <f t="shared" si="25"/>
        <v>4.5717201328156623E-5</v>
      </c>
      <c r="S133" s="15">
        <v>1</v>
      </c>
      <c r="T133" s="1">
        <f t="shared" si="21"/>
        <v>4.5717201328156623E-5</v>
      </c>
    </row>
    <row r="134" spans="1:20" x14ac:dyDescent="0.2">
      <c r="A134" s="37" t="s">
        <v>109</v>
      </c>
      <c r="B134" s="31" t="s">
        <v>49</v>
      </c>
      <c r="C134" s="32">
        <v>46595.417699999998</v>
      </c>
      <c r="D134" s="47">
        <v>8.0000000000000004E-4</v>
      </c>
      <c r="E134" s="37">
        <f t="shared" si="17"/>
        <v>11956.919315883371</v>
      </c>
      <c r="F134" s="1">
        <f t="shared" si="27"/>
        <v>11957</v>
      </c>
      <c r="G134" s="33">
        <f t="shared" si="24"/>
        <v>-3.6581649997970089E-2</v>
      </c>
      <c r="J134" s="1">
        <f t="shared" si="26"/>
        <v>-3.6581649997970089E-2</v>
      </c>
      <c r="P134" s="7">
        <f t="shared" si="18"/>
        <v>-3.1433373691840086E-2</v>
      </c>
      <c r="Q134" s="119">
        <f t="shared" si="19"/>
        <v>31576.917699999998</v>
      </c>
      <c r="R134" s="1">
        <f t="shared" si="25"/>
        <v>2.6504748924259592E-5</v>
      </c>
      <c r="S134" s="15">
        <v>1</v>
      </c>
      <c r="T134" s="1">
        <f t="shared" si="21"/>
        <v>2.6504748924259592E-5</v>
      </c>
    </row>
    <row r="135" spans="1:20" x14ac:dyDescent="0.2">
      <c r="A135" s="37" t="s">
        <v>108</v>
      </c>
      <c r="B135" s="45" t="s">
        <v>49</v>
      </c>
      <c r="C135" s="36">
        <v>46595.4205</v>
      </c>
      <c r="D135" s="36"/>
      <c r="E135" s="1">
        <f t="shared" si="17"/>
        <v>11956.925491535008</v>
      </c>
      <c r="F135" s="1">
        <f t="shared" si="27"/>
        <v>11957</v>
      </c>
      <c r="G135" s="33">
        <f t="shared" si="24"/>
        <v>-3.3781649995944463E-2</v>
      </c>
      <c r="J135" s="1">
        <f t="shared" si="26"/>
        <v>-3.3781649995944463E-2</v>
      </c>
      <c r="P135" s="7">
        <f t="shared" si="18"/>
        <v>-3.1433373691840086E-2</v>
      </c>
      <c r="Q135" s="119">
        <f t="shared" si="19"/>
        <v>31576.9205</v>
      </c>
      <c r="R135" s="1">
        <f t="shared" si="25"/>
        <v>5.5144016004181124E-6</v>
      </c>
      <c r="S135" s="15">
        <v>1</v>
      </c>
      <c r="T135" s="1">
        <f t="shared" si="21"/>
        <v>5.5144016004181124E-6</v>
      </c>
    </row>
    <row r="136" spans="1:20" x14ac:dyDescent="0.2">
      <c r="A136" s="48" t="s">
        <v>112</v>
      </c>
      <c r="B136" s="49"/>
      <c r="C136" s="50">
        <v>46614.483999999997</v>
      </c>
      <c r="D136" s="51" t="s">
        <v>36</v>
      </c>
      <c r="E136" s="41">
        <f t="shared" si="17"/>
        <v>11998.971754003063</v>
      </c>
      <c r="F136" s="41">
        <f t="shared" si="27"/>
        <v>11999</v>
      </c>
      <c r="G136" s="42">
        <f t="shared" si="24"/>
        <v>-1.2806550003006123E-2</v>
      </c>
      <c r="H136" s="41"/>
      <c r="I136" s="41">
        <f>+G136</f>
        <v>-1.2806550003006123E-2</v>
      </c>
      <c r="P136" s="7">
        <f t="shared" si="18"/>
        <v>-3.1590608946366887E-2</v>
      </c>
      <c r="Q136" s="119">
        <f t="shared" si="19"/>
        <v>31595.983999999997</v>
      </c>
      <c r="R136" s="1">
        <f t="shared" si="25"/>
        <v>3.5284087038765148E-4</v>
      </c>
      <c r="S136" s="15">
        <v>0.1</v>
      </c>
      <c r="T136" s="1">
        <f t="shared" si="21"/>
        <v>3.5284087038765148E-5</v>
      </c>
    </row>
    <row r="137" spans="1:20" x14ac:dyDescent="0.2">
      <c r="A137" s="36" t="s">
        <v>105</v>
      </c>
      <c r="B137" s="46" t="s">
        <v>64</v>
      </c>
      <c r="C137" s="32">
        <v>46640.535600000003</v>
      </c>
      <c r="D137" s="47">
        <v>8.0000000000000004E-4</v>
      </c>
      <c r="E137" s="37">
        <f t="shared" si="17"/>
        <v>12056.430899034836</v>
      </c>
      <c r="F137" s="1">
        <f t="shared" si="27"/>
        <v>12056.5</v>
      </c>
      <c r="G137" s="33">
        <f t="shared" si="24"/>
        <v>-3.1329924997407943E-2</v>
      </c>
      <c r="J137" s="1">
        <f>+G137</f>
        <v>-3.1329924997407943E-2</v>
      </c>
      <c r="P137" s="7">
        <f t="shared" si="18"/>
        <v>-3.1806434029546221E-2</v>
      </c>
      <c r="Q137" s="119">
        <f t="shared" si="19"/>
        <v>31622.035600000003</v>
      </c>
      <c r="R137" s="1">
        <f t="shared" si="25"/>
        <v>2.2706085770935855E-7</v>
      </c>
      <c r="S137" s="15">
        <v>1</v>
      </c>
      <c r="T137" s="1">
        <f t="shared" si="21"/>
        <v>2.2706085770935855E-7</v>
      </c>
    </row>
    <row r="138" spans="1:20" x14ac:dyDescent="0.2">
      <c r="A138" s="37" t="s">
        <v>112</v>
      </c>
      <c r="B138" s="45"/>
      <c r="C138" s="36">
        <v>46649.379000000001</v>
      </c>
      <c r="D138" s="39" t="s">
        <v>36</v>
      </c>
      <c r="E138" s="1">
        <f t="shared" si="17"/>
        <v>12075.935812482523</v>
      </c>
      <c r="F138" s="1">
        <f t="shared" si="27"/>
        <v>12076</v>
      </c>
      <c r="G138" s="33">
        <f t="shared" si="24"/>
        <v>-2.9102199994667899E-2</v>
      </c>
      <c r="I138" s="1">
        <f>+G138</f>
        <v>-2.9102199994667899E-2</v>
      </c>
      <c r="P138" s="7">
        <f t="shared" si="18"/>
        <v>-3.1879774516318488E-2</v>
      </c>
      <c r="Q138" s="119">
        <f t="shared" si="19"/>
        <v>31630.879000000001</v>
      </c>
      <c r="R138" s="1">
        <f t="shared" si="25"/>
        <v>7.7149202233224974E-6</v>
      </c>
      <c r="S138" s="15">
        <v>0.1</v>
      </c>
      <c r="T138" s="1">
        <f t="shared" si="21"/>
        <v>7.7149202233224974E-7</v>
      </c>
    </row>
    <row r="139" spans="1:20" x14ac:dyDescent="0.2">
      <c r="A139" s="37" t="s">
        <v>104</v>
      </c>
      <c r="B139" s="45"/>
      <c r="C139" s="36">
        <v>46915.516499999998</v>
      </c>
      <c r="D139" s="39" t="s">
        <v>59</v>
      </c>
      <c r="E139" s="1">
        <f t="shared" si="17"/>
        <v>12662.925986248811</v>
      </c>
      <c r="F139" s="1">
        <f t="shared" si="27"/>
        <v>12663</v>
      </c>
      <c r="G139" s="33">
        <f t="shared" si="24"/>
        <v>-3.3557349997863639E-2</v>
      </c>
      <c r="J139" s="1">
        <f>+G139</f>
        <v>-3.3557349997863639E-2</v>
      </c>
      <c r="P139" s="7">
        <f t="shared" si="18"/>
        <v>-3.4122515849395879E-2</v>
      </c>
      <c r="Q139" s="119">
        <f t="shared" si="19"/>
        <v>31897.016499999998</v>
      </c>
      <c r="R139" s="1">
        <f t="shared" si="25"/>
        <v>3.1941243973816193E-7</v>
      </c>
      <c r="S139" s="15">
        <v>1</v>
      </c>
      <c r="T139" s="1">
        <f t="shared" si="21"/>
        <v>3.1941243973816193E-7</v>
      </c>
    </row>
    <row r="140" spans="1:20" x14ac:dyDescent="0.2">
      <c r="A140" s="37" t="s">
        <v>113</v>
      </c>
      <c r="B140" s="45"/>
      <c r="C140" s="36">
        <v>46961.775000000001</v>
      </c>
      <c r="D140" s="39" t="s">
        <v>59</v>
      </c>
      <c r="E140" s="1">
        <f t="shared" si="17"/>
        <v>12764.953265204878</v>
      </c>
      <c r="F140" s="1">
        <f t="shared" si="27"/>
        <v>12765</v>
      </c>
      <c r="G140" s="33">
        <f t="shared" si="24"/>
        <v>-2.1189249993767589E-2</v>
      </c>
      <c r="J140" s="1">
        <f>+G140</f>
        <v>-2.1189249993767589E-2</v>
      </c>
      <c r="P140" s="7">
        <f t="shared" si="18"/>
        <v>-3.4519135553830342E-2</v>
      </c>
      <c r="Q140" s="119">
        <f t="shared" si="19"/>
        <v>31943.275000000001</v>
      </c>
      <c r="R140" s="1">
        <f t="shared" si="25"/>
        <v>1.776858490443695E-4</v>
      </c>
      <c r="S140" s="15">
        <v>1</v>
      </c>
      <c r="T140" s="1">
        <f t="shared" si="21"/>
        <v>1.776858490443695E-4</v>
      </c>
    </row>
    <row r="141" spans="1:20" x14ac:dyDescent="0.2">
      <c r="A141" s="37" t="s">
        <v>114</v>
      </c>
      <c r="B141" s="45"/>
      <c r="C141" s="36">
        <v>46974.46</v>
      </c>
      <c r="D141" s="39" t="s">
        <v>36</v>
      </c>
      <c r="E141" s="1">
        <f t="shared" si="17"/>
        <v>12792.93117269339</v>
      </c>
      <c r="F141" s="1">
        <f t="shared" si="27"/>
        <v>12793</v>
      </c>
      <c r="G141" s="33">
        <f t="shared" si="24"/>
        <v>-3.1205849998514168E-2</v>
      </c>
      <c r="I141" s="1">
        <f>+G141</f>
        <v>-3.1205849998514168E-2</v>
      </c>
      <c r="P141" s="7">
        <f t="shared" si="18"/>
        <v>-3.4628369448039202E-2</v>
      </c>
      <c r="Q141" s="119">
        <f t="shared" si="19"/>
        <v>31955.96</v>
      </c>
      <c r="R141" s="1">
        <f t="shared" si="25"/>
        <v>1.1713639382377143E-5</v>
      </c>
      <c r="S141" s="15">
        <v>0.1</v>
      </c>
      <c r="T141" s="1">
        <f t="shared" si="21"/>
        <v>1.1713639382377145E-6</v>
      </c>
    </row>
    <row r="142" spans="1:20" x14ac:dyDescent="0.2">
      <c r="A142" s="37" t="s">
        <v>115</v>
      </c>
      <c r="B142" s="45"/>
      <c r="C142" s="36">
        <v>47315.41</v>
      </c>
      <c r="D142" s="39" t="s">
        <v>36</v>
      </c>
      <c r="E142" s="37">
        <f t="shared" si="17"/>
        <v>13544.92703853575</v>
      </c>
      <c r="F142" s="1">
        <f t="shared" si="27"/>
        <v>13545</v>
      </c>
      <c r="G142" s="33">
        <f t="shared" si="24"/>
        <v>-3.3080249995691702E-2</v>
      </c>
      <c r="I142" s="1">
        <f>+G142</f>
        <v>-3.3080249995691702E-2</v>
      </c>
      <c r="P142" s="7">
        <f t="shared" si="18"/>
        <v>-3.7619752280792493E-2</v>
      </c>
      <c r="Q142" s="119">
        <f t="shared" si="19"/>
        <v>32296.910000000003</v>
      </c>
      <c r="R142" s="1">
        <f t="shared" si="25"/>
        <v>2.0607080996435302E-5</v>
      </c>
      <c r="S142" s="15">
        <v>0.1</v>
      </c>
      <c r="T142" s="1">
        <f t="shared" si="21"/>
        <v>2.0607080996435302E-6</v>
      </c>
    </row>
    <row r="143" spans="1:20" x14ac:dyDescent="0.2">
      <c r="A143" s="37" t="s">
        <v>116</v>
      </c>
      <c r="B143" s="45"/>
      <c r="C143" s="36">
        <v>47373.419000000002</v>
      </c>
      <c r="D143" s="36"/>
      <c r="E143" s="37">
        <f t="shared" si="17"/>
        <v>13672.871101247723</v>
      </c>
      <c r="F143" s="1">
        <f t="shared" si="27"/>
        <v>13673</v>
      </c>
      <c r="G143" s="33">
        <f t="shared" si="24"/>
        <v>-5.844184999295976E-2</v>
      </c>
      <c r="I143" s="1">
        <f>+G143</f>
        <v>-5.844184999295976E-2</v>
      </c>
      <c r="P143" s="7">
        <f t="shared" si="18"/>
        <v>-3.8139998966434427E-2</v>
      </c>
      <c r="Q143" s="119">
        <f t="shared" si="19"/>
        <v>32354.919000000002</v>
      </c>
      <c r="R143" s="1">
        <f t="shared" si="25"/>
        <v>4.1216515510322771E-4</v>
      </c>
      <c r="S143" s="15">
        <v>0.1</v>
      </c>
      <c r="T143" s="1">
        <f t="shared" si="21"/>
        <v>4.1216515510322777E-5</v>
      </c>
    </row>
    <row r="144" spans="1:20" x14ac:dyDescent="0.2">
      <c r="A144" s="37" t="s">
        <v>116</v>
      </c>
      <c r="B144" s="45"/>
      <c r="C144" s="36">
        <v>47388.385000000002</v>
      </c>
      <c r="D144" s="36"/>
      <c r="E144" s="37">
        <f t="shared" si="17"/>
        <v>13705.879959227477</v>
      </c>
      <c r="F144" s="1">
        <f t="shared" si="27"/>
        <v>13706</v>
      </c>
      <c r="G144" s="33">
        <f t="shared" si="24"/>
        <v>-5.4425699992862064E-2</v>
      </c>
      <c r="I144" s="1">
        <f>+G144</f>
        <v>-5.4425699992862064E-2</v>
      </c>
      <c r="P144" s="7">
        <f t="shared" si="18"/>
        <v>-3.8274647456916999E-2</v>
      </c>
      <c r="Q144" s="119">
        <f t="shared" si="19"/>
        <v>32369.885000000002</v>
      </c>
      <c r="R144" s="1">
        <f t="shared" si="25"/>
        <v>2.608564980188575E-4</v>
      </c>
      <c r="S144" s="15">
        <v>0.1</v>
      </c>
      <c r="T144" s="1">
        <f t="shared" si="21"/>
        <v>2.6085649801885753E-5</v>
      </c>
    </row>
    <row r="145" spans="1:20" x14ac:dyDescent="0.2">
      <c r="A145" s="37" t="s">
        <v>79</v>
      </c>
      <c r="B145" s="45" t="s">
        <v>64</v>
      </c>
      <c r="C145" s="36">
        <v>47707.361199999999</v>
      </c>
      <c r="D145" s="39" t="s">
        <v>59</v>
      </c>
      <c r="E145" s="37">
        <f t="shared" si="17"/>
        <v>14409.410634405951</v>
      </c>
      <c r="F145" s="1">
        <f t="shared" si="27"/>
        <v>14409.5</v>
      </c>
      <c r="G145" s="33">
        <f t="shared" si="24"/>
        <v>-4.0517774999898393E-2</v>
      </c>
      <c r="J145" s="1">
        <f>+G145</f>
        <v>-4.0517774999898393E-2</v>
      </c>
      <c r="P145" s="7">
        <f t="shared" si="18"/>
        <v>-4.1196052503164368E-2</v>
      </c>
      <c r="Q145" s="119">
        <f t="shared" si="19"/>
        <v>32688.861199999999</v>
      </c>
      <c r="R145" s="1">
        <f t="shared" si="25"/>
        <v>4.6006037143672534E-7</v>
      </c>
      <c r="S145" s="15">
        <v>1</v>
      </c>
      <c r="T145" s="1">
        <f t="shared" si="21"/>
        <v>4.6006037143672534E-7</v>
      </c>
    </row>
    <row r="146" spans="1:20" x14ac:dyDescent="0.2">
      <c r="A146" s="37" t="s">
        <v>117</v>
      </c>
      <c r="B146" s="45"/>
      <c r="C146" s="36">
        <v>48093.415000000001</v>
      </c>
      <c r="D146" s="36"/>
      <c r="E146" s="37">
        <f t="shared" si="17"/>
        <v>15260.886984582605</v>
      </c>
      <c r="F146" s="1">
        <f t="shared" si="27"/>
        <v>15261</v>
      </c>
      <c r="G146" s="33">
        <f t="shared" si="24"/>
        <v>-5.1240449996839743E-2</v>
      </c>
      <c r="I146" s="1">
        <f>+G146</f>
        <v>-5.1240449996839743E-2</v>
      </c>
      <c r="P146" s="7">
        <f t="shared" si="18"/>
        <v>-4.4862241264972583E-2</v>
      </c>
      <c r="Q146" s="119">
        <f t="shared" si="19"/>
        <v>33074.915000000001</v>
      </c>
      <c r="R146" s="1">
        <f t="shared" si="25"/>
        <v>4.0681546627266487E-5</v>
      </c>
      <c r="S146" s="15">
        <v>0.1</v>
      </c>
      <c r="T146" s="1">
        <f t="shared" si="21"/>
        <v>4.0681546627266487E-6</v>
      </c>
    </row>
    <row r="147" spans="1:20" x14ac:dyDescent="0.2">
      <c r="A147" s="37" t="s">
        <v>79</v>
      </c>
      <c r="B147" s="45"/>
      <c r="C147" s="36">
        <v>48094.328399999999</v>
      </c>
      <c r="D147" s="39" t="s">
        <v>59</v>
      </c>
      <c r="E147" s="37">
        <f t="shared" si="17"/>
        <v>15262.901570368962</v>
      </c>
      <c r="F147" s="1">
        <f t="shared" si="27"/>
        <v>15263</v>
      </c>
      <c r="G147" s="33">
        <f t="shared" si="24"/>
        <v>-4.4627349998336285E-2</v>
      </c>
      <c r="J147" s="1">
        <f>+G147</f>
        <v>-4.4627349998336285E-2</v>
      </c>
      <c r="P147" s="7">
        <f t="shared" si="18"/>
        <v>-4.4871020233279033E-2</v>
      </c>
      <c r="Q147" s="119">
        <f t="shared" si="19"/>
        <v>33075.828399999999</v>
      </c>
      <c r="R147" s="1">
        <f t="shared" si="25"/>
        <v>5.9375183397053619E-8</v>
      </c>
      <c r="S147" s="15">
        <v>1</v>
      </c>
      <c r="T147" s="1">
        <f t="shared" si="21"/>
        <v>5.9375183397053619E-8</v>
      </c>
    </row>
    <row r="148" spans="1:20" x14ac:dyDescent="0.2">
      <c r="A148" s="37" t="s">
        <v>79</v>
      </c>
      <c r="B148" s="45" t="s">
        <v>64</v>
      </c>
      <c r="C148" s="36">
        <v>48096.367299999998</v>
      </c>
      <c r="D148" s="39" t="s">
        <v>59</v>
      </c>
      <c r="E148" s="37">
        <f t="shared" si="17"/>
        <v>15267.398547552906</v>
      </c>
      <c r="F148" s="1">
        <f t="shared" si="27"/>
        <v>15267.5</v>
      </c>
      <c r="G148" s="33">
        <f t="shared" si="24"/>
        <v>-4.5997875000466593E-2</v>
      </c>
      <c r="J148" s="1">
        <f>+G148</f>
        <v>-4.5997875000466593E-2</v>
      </c>
      <c r="P148" s="7">
        <f t="shared" si="18"/>
        <v>-4.4890775787925885E-2</v>
      </c>
      <c r="Q148" s="119">
        <f t="shared" si="19"/>
        <v>33077.867299999998</v>
      </c>
      <c r="R148" s="1">
        <f t="shared" si="25"/>
        <v>1.2256686664082547E-6</v>
      </c>
      <c r="S148" s="15">
        <v>1</v>
      </c>
      <c r="T148" s="1">
        <f t="shared" si="21"/>
        <v>1.2256686664082547E-6</v>
      </c>
    </row>
    <row r="149" spans="1:20" x14ac:dyDescent="0.2">
      <c r="A149" s="37" t="s">
        <v>79</v>
      </c>
      <c r="B149" s="45"/>
      <c r="C149" s="36">
        <v>48099.315000000002</v>
      </c>
      <c r="D149" s="39" t="s">
        <v>59</v>
      </c>
      <c r="E149" s="37">
        <f t="shared" ref="E149:E212" si="28">+(C149-C$7)/C$8</f>
        <v>15273.899964809825</v>
      </c>
      <c r="F149" s="1">
        <f t="shared" si="27"/>
        <v>15274</v>
      </c>
      <c r="G149" s="33">
        <f t="shared" si="24"/>
        <v>-4.5355299997027032E-2</v>
      </c>
      <c r="J149" s="1">
        <f>+G149</f>
        <v>-4.5355299997027032E-2</v>
      </c>
      <c r="P149" s="7">
        <f t="shared" ref="P149:P212" si="29">+D$11+D$12*F149+D$13*F149^2</f>
        <v>-4.4919318619200385E-2</v>
      </c>
      <c r="Q149" s="119">
        <f t="shared" ref="Q149:Q212" si="30">+C149-15018.5</f>
        <v>33080.815000000002</v>
      </c>
      <c r="R149" s="1">
        <f t="shared" ref="R149:R180" si="31">+(P149-G149)^2</f>
        <v>1.9007976181162146E-7</v>
      </c>
      <c r="S149" s="15">
        <v>1</v>
      </c>
      <c r="T149" s="1">
        <f t="shared" ref="T149:T212" si="32">+S149*R149</f>
        <v>1.9007976181162146E-7</v>
      </c>
    </row>
    <row r="150" spans="1:20" x14ac:dyDescent="0.2">
      <c r="A150" s="37" t="s">
        <v>79</v>
      </c>
      <c r="B150" s="45"/>
      <c r="C150" s="36">
        <v>48114.277000000002</v>
      </c>
      <c r="D150" s="39" t="s">
        <v>59</v>
      </c>
      <c r="E150" s="37">
        <f t="shared" si="28"/>
        <v>15306.900000430101</v>
      </c>
      <c r="F150" s="1">
        <f t="shared" si="27"/>
        <v>15307</v>
      </c>
      <c r="G150" s="33">
        <f t="shared" si="24"/>
        <v>-4.5339149997744244E-2</v>
      </c>
      <c r="J150" s="1">
        <f>+G150</f>
        <v>-4.5339149997744244E-2</v>
      </c>
      <c r="P150" s="7">
        <f t="shared" si="29"/>
        <v>-4.506435654243638E-2</v>
      </c>
      <c r="Q150" s="119">
        <f t="shared" si="30"/>
        <v>33095.777000000002</v>
      </c>
      <c r="R150" s="1">
        <f t="shared" si="31"/>
        <v>7.5511443080034607E-8</v>
      </c>
      <c r="S150" s="15">
        <v>1</v>
      </c>
      <c r="T150" s="1">
        <f t="shared" si="32"/>
        <v>7.5511443080034607E-8</v>
      </c>
    </row>
    <row r="151" spans="1:20" x14ac:dyDescent="0.2">
      <c r="A151" s="37" t="s">
        <v>118</v>
      </c>
      <c r="B151" s="45"/>
      <c r="C151" s="36">
        <v>48429.390099999997</v>
      </c>
      <c r="D151" s="36">
        <v>2.9999999999999997E-4</v>
      </c>
      <c r="E151" s="37">
        <f t="shared" si="28"/>
        <v>16001.910261385559</v>
      </c>
      <c r="F151" s="1">
        <f t="shared" si="27"/>
        <v>16002</v>
      </c>
      <c r="G151" s="33">
        <f t="shared" si="24"/>
        <v>-4.0686899999855086E-2</v>
      </c>
      <c r="I151" s="1">
        <f>+G151</f>
        <v>-4.0686899999855086E-2</v>
      </c>
      <c r="P151" s="7">
        <f t="shared" si="29"/>
        <v>-4.8168690778482681E-2</v>
      </c>
      <c r="Q151" s="119">
        <f t="shared" si="30"/>
        <v>33410.890099999997</v>
      </c>
      <c r="R151" s="1">
        <f t="shared" si="31"/>
        <v>5.5977193255156916E-5</v>
      </c>
      <c r="S151" s="15">
        <v>0.1</v>
      </c>
      <c r="T151" s="1">
        <f t="shared" si="32"/>
        <v>5.5977193255156918E-6</v>
      </c>
    </row>
    <row r="152" spans="1:20" x14ac:dyDescent="0.2">
      <c r="A152" s="37" t="s">
        <v>119</v>
      </c>
      <c r="B152" s="45"/>
      <c r="C152" s="36">
        <v>48449.332399999999</v>
      </c>
      <c r="D152" s="36"/>
      <c r="E152" s="37">
        <f t="shared" si="28"/>
        <v>16045.894796230521</v>
      </c>
      <c r="F152" s="1">
        <f t="shared" si="27"/>
        <v>16046</v>
      </c>
      <c r="G152" s="33">
        <f t="shared" si="24"/>
        <v>-4.7698700000182725E-2</v>
      </c>
      <c r="J152" s="1">
        <f>+G152</f>
        <v>-4.7698700000182725E-2</v>
      </c>
      <c r="P152" s="7">
        <f t="shared" si="29"/>
        <v>-4.8368421250292351E-2</v>
      </c>
      <c r="Q152" s="119">
        <f t="shared" si="30"/>
        <v>33430.832399999999</v>
      </c>
      <c r="R152" s="1">
        <f t="shared" si="31"/>
        <v>4.4852655284839968E-7</v>
      </c>
      <c r="S152" s="15">
        <v>0.1</v>
      </c>
      <c r="T152" s="1">
        <f t="shared" si="32"/>
        <v>4.4852655284839972E-8</v>
      </c>
    </row>
    <row r="153" spans="1:20" x14ac:dyDescent="0.2">
      <c r="A153" s="37" t="s">
        <v>119</v>
      </c>
      <c r="B153" s="45"/>
      <c r="C153" s="36">
        <v>48483.330999999998</v>
      </c>
      <c r="D153" s="36"/>
      <c r="E153" s="37">
        <f t="shared" si="28"/>
        <v>16120.88176395138</v>
      </c>
      <c r="F153" s="1">
        <f t="shared" si="27"/>
        <v>16121</v>
      </c>
      <c r="G153" s="33">
        <f t="shared" si="24"/>
        <v>-5.360744999779854E-2</v>
      </c>
      <c r="J153" s="1">
        <f>+G153</f>
        <v>-5.360744999779854E-2</v>
      </c>
      <c r="P153" s="7">
        <f t="shared" si="29"/>
        <v>-4.8709748453850198E-2</v>
      </c>
      <c r="Q153" s="119">
        <f t="shared" si="30"/>
        <v>33464.830999999998</v>
      </c>
      <c r="R153" s="1">
        <f t="shared" si="31"/>
        <v>2.3987480413593973E-5</v>
      </c>
      <c r="S153" s="15">
        <v>0.1</v>
      </c>
      <c r="T153" s="1">
        <f t="shared" si="32"/>
        <v>2.3987480413593975E-6</v>
      </c>
    </row>
    <row r="154" spans="1:20" x14ac:dyDescent="0.2">
      <c r="A154" s="37" t="s">
        <v>119</v>
      </c>
      <c r="B154" s="45"/>
      <c r="C154" s="36">
        <v>48483.334900000002</v>
      </c>
      <c r="D154" s="36"/>
      <c r="E154" s="37">
        <f t="shared" si="28"/>
        <v>16120.890365751877</v>
      </c>
      <c r="F154" s="1">
        <f t="shared" si="27"/>
        <v>16121</v>
      </c>
      <c r="G154" s="33">
        <f t="shared" si="24"/>
        <v>-4.970744999445742E-2</v>
      </c>
      <c r="J154" s="1">
        <f>+G154</f>
        <v>-4.970744999445742E-2</v>
      </c>
      <c r="P154" s="7">
        <f t="shared" si="29"/>
        <v>-4.8709748453850198E-2</v>
      </c>
      <c r="Q154" s="119">
        <f t="shared" si="30"/>
        <v>33464.834900000002</v>
      </c>
      <c r="R154" s="1">
        <f t="shared" si="31"/>
        <v>9.9540836413002494E-7</v>
      </c>
      <c r="S154" s="15">
        <v>0.1</v>
      </c>
      <c r="T154" s="1">
        <f t="shared" si="32"/>
        <v>9.9540836413002497E-8</v>
      </c>
    </row>
    <row r="155" spans="1:20" x14ac:dyDescent="0.2">
      <c r="A155" s="37" t="s">
        <v>120</v>
      </c>
      <c r="B155" s="45" t="s">
        <v>64</v>
      </c>
      <c r="C155" s="36">
        <v>48762.396399999998</v>
      </c>
      <c r="D155" s="36"/>
      <c r="E155" s="37">
        <f t="shared" si="28"/>
        <v>16736.385582985375</v>
      </c>
      <c r="F155" s="1">
        <f t="shared" si="27"/>
        <v>16736.5</v>
      </c>
      <c r="G155" s="33">
        <f t="shared" si="24"/>
        <v>-5.1875924997148104E-2</v>
      </c>
      <c r="I155" s="1">
        <f>+G155</f>
        <v>-5.1875924997148104E-2</v>
      </c>
      <c r="P155" s="7">
        <f t="shared" si="29"/>
        <v>-5.1552694722411474E-2</v>
      </c>
      <c r="Q155" s="119">
        <f t="shared" si="30"/>
        <v>33743.896399999998</v>
      </c>
      <c r="R155" s="1">
        <f t="shared" si="31"/>
        <v>1.0447781050631732E-7</v>
      </c>
      <c r="S155" s="15">
        <v>0.1</v>
      </c>
      <c r="T155" s="1">
        <f t="shared" si="32"/>
        <v>1.0447781050631734E-8</v>
      </c>
    </row>
    <row r="156" spans="1:20" x14ac:dyDescent="0.2">
      <c r="A156" s="37" t="s">
        <v>121</v>
      </c>
      <c r="B156" s="45" t="s">
        <v>64</v>
      </c>
      <c r="C156" s="36">
        <v>49569.400999999998</v>
      </c>
      <c r="D156" s="36">
        <v>1.7000000000000001E-2</v>
      </c>
      <c r="E156" s="37">
        <f t="shared" si="28"/>
        <v>18516.306752997869</v>
      </c>
      <c r="F156" s="1">
        <f t="shared" si="27"/>
        <v>18516.5</v>
      </c>
      <c r="G156" s="33"/>
      <c r="P156" s="7">
        <f t="shared" si="29"/>
        <v>-6.0193624925557729E-2</v>
      </c>
      <c r="Q156" s="119">
        <f t="shared" si="30"/>
        <v>34550.900999999998</v>
      </c>
      <c r="R156" s="1">
        <f t="shared" si="31"/>
        <v>3.6232724816787245E-3</v>
      </c>
      <c r="S156" s="15"/>
      <c r="T156" s="1">
        <f t="shared" si="32"/>
        <v>0</v>
      </c>
    </row>
    <row r="157" spans="1:20" x14ac:dyDescent="0.2">
      <c r="A157" s="37" t="s">
        <v>122</v>
      </c>
      <c r="B157" s="45" t="s">
        <v>64</v>
      </c>
      <c r="C157" s="36">
        <v>49959.343000000001</v>
      </c>
      <c r="D157" s="36">
        <v>6.0000000000000001E-3</v>
      </c>
      <c r="E157" s="37">
        <f t="shared" si="28"/>
        <v>19376.358877703249</v>
      </c>
      <c r="F157" s="1">
        <f t="shared" si="27"/>
        <v>19376.5</v>
      </c>
      <c r="G157" s="33">
        <f t="shared" ref="G157:G204" si="33">+C157-(C$7+F157*C$8)</f>
        <v>-6.3983924999774899E-2</v>
      </c>
      <c r="I157" s="1">
        <f>+G157</f>
        <v>-6.3983924999774899E-2</v>
      </c>
      <c r="P157" s="7">
        <f t="shared" si="29"/>
        <v>-6.4591689655418144E-2</v>
      </c>
      <c r="Q157" s="119">
        <f t="shared" si="30"/>
        <v>34940.843000000001</v>
      </c>
      <c r="R157" s="1">
        <f t="shared" si="31"/>
        <v>3.6937787664915193E-7</v>
      </c>
      <c r="S157" s="15">
        <v>0.1</v>
      </c>
      <c r="T157" s="1">
        <f t="shared" si="32"/>
        <v>3.6937787664915197E-8</v>
      </c>
    </row>
    <row r="158" spans="1:20" x14ac:dyDescent="0.2">
      <c r="A158" s="37" t="s">
        <v>123</v>
      </c>
      <c r="B158" s="45" t="s">
        <v>64</v>
      </c>
      <c r="C158" s="36">
        <v>50954.525000000001</v>
      </c>
      <c r="D158" s="36">
        <v>0.01</v>
      </c>
      <c r="E158" s="37">
        <f t="shared" si="28"/>
        <v>21571.322214734257</v>
      </c>
      <c r="F158" s="1">
        <f t="shared" si="27"/>
        <v>21571.5</v>
      </c>
      <c r="G158" s="33">
        <f t="shared" si="33"/>
        <v>-8.0606674993759952E-2</v>
      </c>
      <c r="I158" s="1">
        <f>+G158</f>
        <v>-8.0606674993759952E-2</v>
      </c>
      <c r="P158" s="7">
        <f t="shared" si="29"/>
        <v>-7.6476311971265198E-2</v>
      </c>
      <c r="Q158" s="119">
        <f t="shared" si="30"/>
        <v>35936.025000000001</v>
      </c>
      <c r="R158" s="1">
        <f t="shared" si="31"/>
        <v>1.7059898697591999E-5</v>
      </c>
      <c r="S158" s="15">
        <v>0.1</v>
      </c>
      <c r="T158" s="1">
        <f t="shared" si="32"/>
        <v>1.7059898697591999E-6</v>
      </c>
    </row>
    <row r="159" spans="1:20" x14ac:dyDescent="0.2">
      <c r="A159" s="43" t="s">
        <v>124</v>
      </c>
      <c r="B159" s="44" t="s">
        <v>64</v>
      </c>
      <c r="C159" s="43">
        <v>51266.917399999998</v>
      </c>
      <c r="D159" s="43">
        <v>2.0000000000000001E-4</v>
      </c>
      <c r="E159" s="37">
        <f t="shared" si="28"/>
        <v>22260.331727333076</v>
      </c>
      <c r="F159" s="1">
        <f t="shared" ref="F159:F176" si="34">ROUND(2*E159,0)/2</f>
        <v>22260.5</v>
      </c>
      <c r="G159" s="33">
        <f t="shared" si="33"/>
        <v>-7.6293724996503443E-2</v>
      </c>
      <c r="K159" s="1">
        <f t="shared" ref="K159:K166" si="35">+G159</f>
        <v>-7.6293724996503443E-2</v>
      </c>
      <c r="P159" s="7">
        <f t="shared" si="29"/>
        <v>-8.0402213989817076E-2</v>
      </c>
      <c r="Q159" s="119">
        <f t="shared" si="30"/>
        <v>36248.417399999998</v>
      </c>
      <c r="R159" s="1">
        <f t="shared" si="31"/>
        <v>1.687968180817927E-5</v>
      </c>
      <c r="S159" s="15">
        <v>1</v>
      </c>
      <c r="T159" s="1">
        <f t="shared" si="32"/>
        <v>1.687968180817927E-5</v>
      </c>
    </row>
    <row r="160" spans="1:20" x14ac:dyDescent="0.2">
      <c r="A160" s="43" t="s">
        <v>124</v>
      </c>
      <c r="B160" s="44" t="s">
        <v>49</v>
      </c>
      <c r="C160" s="43">
        <v>51267.142099999997</v>
      </c>
      <c r="D160" s="43">
        <v>2.9999999999999997E-4</v>
      </c>
      <c r="E160" s="37">
        <f t="shared" si="28"/>
        <v>22260.827323376641</v>
      </c>
      <c r="F160" s="1">
        <f t="shared" si="34"/>
        <v>22261</v>
      </c>
      <c r="G160" s="33">
        <f t="shared" si="33"/>
        <v>-7.8290450001077261E-2</v>
      </c>
      <c r="K160" s="1">
        <f t="shared" si="35"/>
        <v>-7.8290450001077261E-2</v>
      </c>
      <c r="P160" s="7">
        <f t="shared" si="29"/>
        <v>-8.0405096872284004E-2</v>
      </c>
      <c r="Q160" s="119">
        <f t="shared" si="30"/>
        <v>36248.642099999997</v>
      </c>
      <c r="R160" s="1">
        <f t="shared" si="31"/>
        <v>4.4717313899044696E-6</v>
      </c>
      <c r="S160" s="15">
        <v>1</v>
      </c>
      <c r="T160" s="1">
        <f t="shared" si="32"/>
        <v>4.4717313899044696E-6</v>
      </c>
    </row>
    <row r="161" spans="1:20" x14ac:dyDescent="0.2">
      <c r="A161" s="34" t="s">
        <v>125</v>
      </c>
      <c r="B161" s="34" t="s">
        <v>64</v>
      </c>
      <c r="C161" s="35">
        <v>51299.103999999999</v>
      </c>
      <c r="D161" s="33"/>
      <c r="E161" s="37">
        <f t="shared" si="28"/>
        <v>22331.322166211274</v>
      </c>
      <c r="F161" s="1">
        <f t="shared" si="34"/>
        <v>22331.5</v>
      </c>
      <c r="G161" s="33">
        <f t="shared" si="33"/>
        <v>-8.0628674993931782E-2</v>
      </c>
      <c r="K161" s="1">
        <f t="shared" si="35"/>
        <v>-8.0628674993931782E-2</v>
      </c>
      <c r="P161" s="7">
        <f t="shared" si="29"/>
        <v>-8.0812075457538018E-2</v>
      </c>
      <c r="Q161" s="119">
        <f t="shared" si="30"/>
        <v>36280.603999999999</v>
      </c>
      <c r="R161" s="1">
        <f t="shared" si="31"/>
        <v>3.3635730050982646E-8</v>
      </c>
      <c r="S161" s="15">
        <v>1</v>
      </c>
      <c r="T161" s="1">
        <f t="shared" si="32"/>
        <v>3.3635730050982646E-8</v>
      </c>
    </row>
    <row r="162" spans="1:20" x14ac:dyDescent="0.2">
      <c r="A162" s="34" t="s">
        <v>125</v>
      </c>
      <c r="B162" s="34" t="s">
        <v>64</v>
      </c>
      <c r="C162" s="35">
        <v>51319.055999999997</v>
      </c>
      <c r="D162" s="33"/>
      <c r="E162" s="37">
        <f t="shared" si="28"/>
        <v>22375.328095277953</v>
      </c>
      <c r="F162" s="1">
        <f t="shared" si="34"/>
        <v>22375.5</v>
      </c>
      <c r="G162" s="33">
        <f t="shared" si="33"/>
        <v>-7.794047499919543E-2</v>
      </c>
      <c r="K162" s="1">
        <f t="shared" si="35"/>
        <v>-7.794047499919543E-2</v>
      </c>
      <c r="P162" s="7">
        <f t="shared" si="29"/>
        <v>-8.106657162962902E-2</v>
      </c>
      <c r="Q162" s="119">
        <f t="shared" si="30"/>
        <v>36300.555999999997</v>
      </c>
      <c r="R162" s="1">
        <f t="shared" si="31"/>
        <v>9.772480142808239E-6</v>
      </c>
      <c r="S162" s="15">
        <v>1</v>
      </c>
      <c r="T162" s="1">
        <f t="shared" si="32"/>
        <v>9.772480142808239E-6</v>
      </c>
    </row>
    <row r="163" spans="1:20" x14ac:dyDescent="0.2">
      <c r="A163" s="43" t="s">
        <v>124</v>
      </c>
      <c r="B163" s="44" t="s">
        <v>64</v>
      </c>
      <c r="C163" s="43">
        <v>51320.415500000003</v>
      </c>
      <c r="D163" s="43">
        <v>2.0000000000000001E-4</v>
      </c>
      <c r="E163" s="37">
        <f t="shared" si="28"/>
        <v>22378.3265947049</v>
      </c>
      <c r="F163" s="1">
        <f t="shared" si="34"/>
        <v>22378.5</v>
      </c>
      <c r="G163" s="33">
        <f t="shared" si="33"/>
        <v>-7.8620824991958216E-2</v>
      </c>
      <c r="K163" s="1">
        <f t="shared" si="35"/>
        <v>-7.8620824991958216E-2</v>
      </c>
      <c r="P163" s="7">
        <f t="shared" si="29"/>
        <v>-8.1083937504951714E-2</v>
      </c>
      <c r="Q163" s="119">
        <f t="shared" si="30"/>
        <v>36301.915500000003</v>
      </c>
      <c r="R163" s="1">
        <f t="shared" si="31"/>
        <v>6.0669232516651462E-6</v>
      </c>
      <c r="S163" s="15">
        <v>1</v>
      </c>
      <c r="T163" s="1">
        <f t="shared" si="32"/>
        <v>6.0669232516651462E-6</v>
      </c>
    </row>
    <row r="164" spans="1:20" x14ac:dyDescent="0.2">
      <c r="A164" s="43" t="s">
        <v>124</v>
      </c>
      <c r="B164" s="44" t="s">
        <v>49</v>
      </c>
      <c r="C164" s="43">
        <v>51320.643600000003</v>
      </c>
      <c r="D164" s="43">
        <v>4.0000000000000002E-4</v>
      </c>
      <c r="E164" s="37">
        <f t="shared" si="28"/>
        <v>22378.829689754024</v>
      </c>
      <c r="F164" s="1">
        <f t="shared" si="34"/>
        <v>22379</v>
      </c>
      <c r="G164" s="33">
        <f t="shared" si="33"/>
        <v>-7.7217549995111767E-2</v>
      </c>
      <c r="K164" s="1">
        <f t="shared" si="35"/>
        <v>-7.7217549995111767E-2</v>
      </c>
      <c r="P164" s="7">
        <f t="shared" si="29"/>
        <v>-8.1086831989571312E-2</v>
      </c>
      <c r="Q164" s="119">
        <f t="shared" si="30"/>
        <v>36302.143600000003</v>
      </c>
      <c r="R164" s="1">
        <f t="shared" si="31"/>
        <v>1.4971343152648831E-5</v>
      </c>
      <c r="S164" s="15">
        <v>1</v>
      </c>
      <c r="T164" s="1">
        <f t="shared" si="32"/>
        <v>1.4971343152648831E-5</v>
      </c>
    </row>
    <row r="165" spans="1:20" x14ac:dyDescent="0.2">
      <c r="A165" s="43" t="s">
        <v>124</v>
      </c>
      <c r="B165" s="44" t="s">
        <v>64</v>
      </c>
      <c r="C165" s="43">
        <v>51388.878100000002</v>
      </c>
      <c r="D165" s="43">
        <v>5.0000000000000001E-4</v>
      </c>
      <c r="E165" s="37">
        <f t="shared" si="28"/>
        <v>22529.327011671663</v>
      </c>
      <c r="F165" s="1">
        <f t="shared" si="34"/>
        <v>22529.5</v>
      </c>
      <c r="G165" s="33">
        <f t="shared" si="33"/>
        <v>-7.8431774993077852E-2</v>
      </c>
      <c r="K165" s="1">
        <f t="shared" si="35"/>
        <v>-7.8431774993077852E-2</v>
      </c>
      <c r="P165" s="7">
        <f t="shared" si="29"/>
        <v>-8.1960306306858216E-2</v>
      </c>
      <c r="Q165" s="119">
        <f t="shared" si="30"/>
        <v>36370.378100000002</v>
      </c>
      <c r="R165" s="1">
        <f t="shared" si="31"/>
        <v>1.2450533232328583E-5</v>
      </c>
      <c r="S165" s="15">
        <v>1</v>
      </c>
      <c r="T165" s="1">
        <f t="shared" si="32"/>
        <v>1.2450533232328583E-5</v>
      </c>
    </row>
    <row r="166" spans="1:20" x14ac:dyDescent="0.2">
      <c r="A166" s="43" t="s">
        <v>124</v>
      </c>
      <c r="B166" s="44" t="s">
        <v>49</v>
      </c>
      <c r="C166" s="43">
        <v>51389.104200000002</v>
      </c>
      <c r="D166" s="43">
        <v>2.0000000000000001E-4</v>
      </c>
      <c r="E166" s="37">
        <f t="shared" si="28"/>
        <v>22529.825695541047</v>
      </c>
      <c r="F166" s="1">
        <f t="shared" si="34"/>
        <v>22530</v>
      </c>
      <c r="G166" s="33">
        <f t="shared" si="33"/>
        <v>-7.9028499996638857E-2</v>
      </c>
      <c r="K166" s="1">
        <f t="shared" si="35"/>
        <v>-7.9028499996638857E-2</v>
      </c>
      <c r="P166" s="7">
        <f t="shared" si="29"/>
        <v>-8.1963215638300321E-2</v>
      </c>
      <c r="Q166" s="119">
        <f t="shared" si="30"/>
        <v>36370.604200000002</v>
      </c>
      <c r="R166" s="1">
        <f t="shared" si="31"/>
        <v>8.6125558974124609E-6</v>
      </c>
      <c r="S166" s="15">
        <v>1</v>
      </c>
      <c r="T166" s="1">
        <f t="shared" si="32"/>
        <v>8.6125558974124609E-6</v>
      </c>
    </row>
    <row r="167" spans="1:20" x14ac:dyDescent="0.2">
      <c r="A167" s="37" t="s">
        <v>126</v>
      </c>
      <c r="B167" s="37" t="s">
        <v>64</v>
      </c>
      <c r="C167" s="36">
        <v>51393.394</v>
      </c>
      <c r="D167" s="36"/>
      <c r="E167" s="37">
        <f t="shared" si="28"/>
        <v>22539.287234961164</v>
      </c>
      <c r="F167" s="1">
        <f t="shared" si="34"/>
        <v>22539.5</v>
      </c>
      <c r="G167" s="33">
        <f t="shared" si="33"/>
        <v>-9.6466274997510482E-2</v>
      </c>
      <c r="J167" s="1">
        <f>+G167</f>
        <v>-9.6466274997510482E-2</v>
      </c>
      <c r="P167" s="7">
        <f t="shared" si="29"/>
        <v>-8.2018502276416383E-2</v>
      </c>
      <c r="Q167" s="119">
        <f t="shared" si="30"/>
        <v>36374.894</v>
      </c>
      <c r="R167" s="1">
        <f t="shared" si="31"/>
        <v>2.0873813660039078E-4</v>
      </c>
      <c r="S167" s="15">
        <v>1</v>
      </c>
      <c r="T167" s="1">
        <f t="shared" si="32"/>
        <v>2.0873813660039078E-4</v>
      </c>
    </row>
    <row r="168" spans="1:20" x14ac:dyDescent="0.2">
      <c r="A168" s="37" t="s">
        <v>127</v>
      </c>
      <c r="B168" s="37" t="s">
        <v>49</v>
      </c>
      <c r="C168" s="36">
        <v>51666.119299999998</v>
      </c>
      <c r="D168" s="36"/>
      <c r="E168" s="37">
        <f t="shared" si="28"/>
        <v>23140.807393666586</v>
      </c>
      <c r="F168" s="1">
        <f t="shared" si="34"/>
        <v>23141</v>
      </c>
      <c r="G168" s="33">
        <f t="shared" si="33"/>
        <v>-8.7326449996908195E-2</v>
      </c>
      <c r="K168" s="1">
        <f t="shared" ref="K168:K196" si="36">+G168</f>
        <v>-8.7326449996908195E-2</v>
      </c>
      <c r="P168" s="7">
        <f t="shared" si="29"/>
        <v>-8.555515486137541E-2</v>
      </c>
      <c r="Q168" s="119">
        <f t="shared" si="30"/>
        <v>36647.619299999998</v>
      </c>
      <c r="R168" s="1">
        <f t="shared" si="31"/>
        <v>3.1374864571621089E-6</v>
      </c>
      <c r="S168" s="15">
        <v>1</v>
      </c>
      <c r="T168" s="1">
        <f t="shared" si="32"/>
        <v>3.1374864571621089E-6</v>
      </c>
    </row>
    <row r="169" spans="1:20" x14ac:dyDescent="0.2">
      <c r="A169" s="37" t="s">
        <v>128</v>
      </c>
      <c r="B169" s="37" t="s">
        <v>64</v>
      </c>
      <c r="C169" s="36">
        <v>52043.114099999999</v>
      </c>
      <c r="D169" s="36"/>
      <c r="E169" s="37">
        <f t="shared" si="28"/>
        <v>23972.303305219786</v>
      </c>
      <c r="F169" s="1">
        <f t="shared" si="34"/>
        <v>23972.5</v>
      </c>
      <c r="G169" s="33">
        <f t="shared" si="33"/>
        <v>-8.9180124996346422E-2</v>
      </c>
      <c r="K169" s="1">
        <f t="shared" si="36"/>
        <v>-8.9180124996346422E-2</v>
      </c>
      <c r="P169" s="7">
        <f t="shared" si="29"/>
        <v>-9.0561299559431874E-2</v>
      </c>
      <c r="Q169" s="119">
        <f t="shared" si="30"/>
        <v>37024.614099999999</v>
      </c>
      <c r="R169" s="1">
        <f t="shared" si="31"/>
        <v>1.9076431737142897E-6</v>
      </c>
      <c r="S169" s="15">
        <v>1</v>
      </c>
      <c r="T169" s="1">
        <f t="shared" si="32"/>
        <v>1.9076431737142897E-6</v>
      </c>
    </row>
    <row r="170" spans="1:20" x14ac:dyDescent="0.2">
      <c r="A170" s="52" t="s">
        <v>129</v>
      </c>
      <c r="B170" s="53" t="s">
        <v>64</v>
      </c>
      <c r="C170" s="47">
        <v>52768.5242</v>
      </c>
      <c r="D170" s="47">
        <v>2.0000000000000001E-4</v>
      </c>
      <c r="E170" s="37">
        <f t="shared" si="28"/>
        <v>25572.260472664533</v>
      </c>
      <c r="F170" s="1">
        <f t="shared" si="34"/>
        <v>25572.5</v>
      </c>
      <c r="G170" s="33">
        <f t="shared" si="33"/>
        <v>-0.10860012499324512</v>
      </c>
      <c r="K170" s="1">
        <f t="shared" si="36"/>
        <v>-0.10860012499324512</v>
      </c>
      <c r="P170" s="7">
        <f t="shared" si="29"/>
        <v>-0.10057680703298194</v>
      </c>
      <c r="Q170" s="119">
        <f t="shared" si="30"/>
        <v>37750.0242</v>
      </c>
      <c r="R170" s="1">
        <f t="shared" si="31"/>
        <v>6.437363109148166E-5</v>
      </c>
      <c r="S170" s="15">
        <v>1</v>
      </c>
      <c r="T170" s="1">
        <f t="shared" si="32"/>
        <v>6.437363109148166E-5</v>
      </c>
    </row>
    <row r="171" spans="1:20" x14ac:dyDescent="0.2">
      <c r="A171" s="43" t="s">
        <v>130</v>
      </c>
      <c r="B171" s="54" t="s">
        <v>49</v>
      </c>
      <c r="C171" s="55">
        <v>52772.381500000003</v>
      </c>
      <c r="D171" s="55">
        <v>2.0000000000000001E-4</v>
      </c>
      <c r="E171" s="37">
        <f t="shared" si="28"/>
        <v>25580.768094466312</v>
      </c>
      <c r="F171" s="1">
        <f t="shared" si="34"/>
        <v>25581</v>
      </c>
      <c r="G171" s="33">
        <f t="shared" si="33"/>
        <v>-0.10514444998989347</v>
      </c>
      <c r="K171" s="1">
        <f t="shared" si="36"/>
        <v>-0.10514444998989347</v>
      </c>
      <c r="P171" s="7">
        <f t="shared" si="29"/>
        <v>-0.10063135871755344</v>
      </c>
      <c r="Q171" s="119">
        <f t="shared" si="30"/>
        <v>37753.881500000003</v>
      </c>
      <c r="R171" s="1">
        <f t="shared" si="31"/>
        <v>2.0367992832471807E-5</v>
      </c>
      <c r="S171" s="15">
        <v>1</v>
      </c>
      <c r="T171" s="1">
        <f t="shared" si="32"/>
        <v>2.0367992832471807E-5</v>
      </c>
    </row>
    <row r="172" spans="1:20" x14ac:dyDescent="0.2">
      <c r="A172" s="37" t="s">
        <v>131</v>
      </c>
      <c r="B172" s="37" t="s">
        <v>49</v>
      </c>
      <c r="C172" s="36">
        <v>53189.0452</v>
      </c>
      <c r="D172" s="36"/>
      <c r="E172" s="37">
        <f t="shared" si="28"/>
        <v>26499.757329974669</v>
      </c>
      <c r="F172" s="1">
        <f t="shared" si="34"/>
        <v>26500</v>
      </c>
      <c r="G172" s="33">
        <f t="shared" si="33"/>
        <v>-0.11002499999449356</v>
      </c>
      <c r="K172" s="1">
        <f t="shared" si="36"/>
        <v>-0.11002499999449356</v>
      </c>
      <c r="P172" s="7">
        <f t="shared" si="29"/>
        <v>-0.1066131665972295</v>
      </c>
      <c r="Q172" s="119">
        <f t="shared" si="30"/>
        <v>38170.5452</v>
      </c>
      <c r="R172" s="1">
        <f t="shared" si="31"/>
        <v>1.1640607130686404E-5</v>
      </c>
      <c r="S172" s="15">
        <v>1</v>
      </c>
      <c r="T172" s="1">
        <f t="shared" si="32"/>
        <v>1.1640607130686404E-5</v>
      </c>
    </row>
    <row r="173" spans="1:20" x14ac:dyDescent="0.2">
      <c r="A173" s="47" t="s">
        <v>132</v>
      </c>
      <c r="B173" s="53" t="s">
        <v>49</v>
      </c>
      <c r="C173" s="47">
        <v>53402.592900000003</v>
      </c>
      <c r="D173" s="47">
        <v>2.9999999999999997E-4</v>
      </c>
      <c r="E173" s="37">
        <f t="shared" si="28"/>
        <v>26970.755973647185</v>
      </c>
      <c r="F173" s="1">
        <f t="shared" si="34"/>
        <v>26971</v>
      </c>
      <c r="G173" s="33">
        <f t="shared" si="33"/>
        <v>-0.11063994999130955</v>
      </c>
      <c r="K173" s="1">
        <f t="shared" si="36"/>
        <v>-0.11063994999130955</v>
      </c>
      <c r="P173" s="7">
        <f t="shared" si="29"/>
        <v>-0.10974329579803078</v>
      </c>
      <c r="Q173" s="119">
        <f t="shared" si="30"/>
        <v>38384.092900000003</v>
      </c>
      <c r="R173" s="1">
        <f t="shared" si="31"/>
        <v>8.0398874232439231E-7</v>
      </c>
      <c r="S173" s="15">
        <v>1</v>
      </c>
      <c r="T173" s="1">
        <f t="shared" si="32"/>
        <v>8.0398874232439231E-7</v>
      </c>
    </row>
    <row r="174" spans="1:20" x14ac:dyDescent="0.2">
      <c r="A174" s="47" t="s">
        <v>132</v>
      </c>
      <c r="B174" s="53" t="s">
        <v>64</v>
      </c>
      <c r="C174" s="47">
        <v>53405.5412</v>
      </c>
      <c r="D174" s="47">
        <v>8.0000000000000004E-4</v>
      </c>
      <c r="E174" s="37">
        <f t="shared" si="28"/>
        <v>26977.258714258009</v>
      </c>
      <c r="F174" s="1">
        <f t="shared" si="34"/>
        <v>26977.5</v>
      </c>
      <c r="G174" s="33">
        <f t="shared" si="33"/>
        <v>-0.10939737499575131</v>
      </c>
      <c r="K174" s="1">
        <f t="shared" si="36"/>
        <v>-0.10939737499575131</v>
      </c>
      <c r="P174" s="7">
        <f t="shared" si="29"/>
        <v>-0.10978679808117235</v>
      </c>
      <c r="Q174" s="119">
        <f t="shared" si="30"/>
        <v>38387.0412</v>
      </c>
      <c r="R174" s="1">
        <f t="shared" si="31"/>
        <v>1.5165033945884659E-7</v>
      </c>
      <c r="S174" s="15">
        <v>1</v>
      </c>
      <c r="T174" s="1">
        <f t="shared" si="32"/>
        <v>1.5165033945884659E-7</v>
      </c>
    </row>
    <row r="175" spans="1:20" x14ac:dyDescent="0.2">
      <c r="A175" s="37" t="s">
        <v>133</v>
      </c>
      <c r="B175" s="37" t="s">
        <v>49</v>
      </c>
      <c r="C175" s="36">
        <v>53425.260999999999</v>
      </c>
      <c r="D175" s="36"/>
      <c r="E175" s="37">
        <f t="shared" si="28"/>
        <v>27020.752505357108</v>
      </c>
      <c r="F175" s="1">
        <f t="shared" si="34"/>
        <v>27021</v>
      </c>
      <c r="G175" s="33">
        <f t="shared" si="33"/>
        <v>-0.1122124499961501</v>
      </c>
      <c r="K175" s="1">
        <f t="shared" si="36"/>
        <v>-0.1122124499961501</v>
      </c>
      <c r="P175" s="7">
        <f t="shared" si="29"/>
        <v>-0.11007814259851156</v>
      </c>
      <c r="Q175" s="119">
        <f t="shared" si="30"/>
        <v>38406.760999999999</v>
      </c>
      <c r="R175" s="1">
        <f t="shared" si="31"/>
        <v>4.5552680676145763E-6</v>
      </c>
      <c r="S175" s="15">
        <v>1</v>
      </c>
      <c r="T175" s="1">
        <f t="shared" si="32"/>
        <v>4.5552680676145763E-6</v>
      </c>
    </row>
    <row r="176" spans="1:20" x14ac:dyDescent="0.2">
      <c r="A176" s="37" t="s">
        <v>133</v>
      </c>
      <c r="B176" s="37" t="s">
        <v>49</v>
      </c>
      <c r="C176" s="36">
        <v>53455.192000000003</v>
      </c>
      <c r="D176" s="36"/>
      <c r="E176" s="37">
        <f t="shared" si="28"/>
        <v>27086.768015726753</v>
      </c>
      <c r="F176" s="1">
        <f t="shared" si="34"/>
        <v>27087</v>
      </c>
      <c r="G176" s="33">
        <f t="shared" si="33"/>
        <v>-0.10518014999252046</v>
      </c>
      <c r="K176" s="1">
        <f t="shared" si="36"/>
        <v>-0.10518014999252046</v>
      </c>
      <c r="P176" s="7">
        <f t="shared" si="29"/>
        <v>-0.11052089313854371</v>
      </c>
      <c r="Q176" s="119">
        <f t="shared" si="30"/>
        <v>38436.692000000003</v>
      </c>
      <c r="R176" s="1">
        <f t="shared" si="31"/>
        <v>2.8523537351794406E-5</v>
      </c>
      <c r="S176" s="15">
        <v>1</v>
      </c>
      <c r="T176" s="1">
        <f t="shared" si="32"/>
        <v>2.8523537351794406E-5</v>
      </c>
    </row>
    <row r="177" spans="1:20" x14ac:dyDescent="0.2">
      <c r="A177" s="52" t="s">
        <v>134</v>
      </c>
      <c r="B177" s="53" t="s">
        <v>49</v>
      </c>
      <c r="C177" s="47">
        <v>53500.521999999997</v>
      </c>
      <c r="D177" s="47">
        <v>8.9999999999999998E-4</v>
      </c>
      <c r="E177" s="37">
        <f t="shared" si="28"/>
        <v>27186.747404489415</v>
      </c>
      <c r="F177" s="56">
        <f>ROUND(2*E177,0)/2+0.5</f>
        <v>27187</v>
      </c>
      <c r="G177" s="33">
        <f t="shared" si="33"/>
        <v>-0.11452514999837149</v>
      </c>
      <c r="K177" s="1">
        <f t="shared" si="36"/>
        <v>-0.11452514999837149</v>
      </c>
      <c r="P177" s="7">
        <f t="shared" si="29"/>
        <v>-0.11119335945734876</v>
      </c>
      <c r="Q177" s="119">
        <f t="shared" si="30"/>
        <v>38482.021999999997</v>
      </c>
      <c r="R177" s="1">
        <f t="shared" si="31"/>
        <v>1.1100828209248521E-5</v>
      </c>
      <c r="S177" s="15">
        <v>1</v>
      </c>
      <c r="T177" s="1">
        <f t="shared" si="32"/>
        <v>1.1100828209248521E-5</v>
      </c>
    </row>
    <row r="178" spans="1:20" x14ac:dyDescent="0.2">
      <c r="A178" s="52" t="s">
        <v>134</v>
      </c>
      <c r="B178" s="53" t="s">
        <v>64</v>
      </c>
      <c r="C178" s="47">
        <v>53524.325199999999</v>
      </c>
      <c r="D178" s="47">
        <v>4.0000000000000002E-4</v>
      </c>
      <c r="E178" s="37">
        <f t="shared" si="28"/>
        <v>27239.247501259673</v>
      </c>
      <c r="F178" s="56">
        <f>ROUND(2*E178,0)/2+0.5</f>
        <v>27239.5</v>
      </c>
      <c r="G178" s="33">
        <f t="shared" si="33"/>
        <v>-0.11448127499897964</v>
      </c>
      <c r="K178" s="1">
        <f t="shared" si="36"/>
        <v>-0.11448127499897964</v>
      </c>
      <c r="P178" s="7">
        <f t="shared" si="29"/>
        <v>-0.11154719147586445</v>
      </c>
      <c r="Q178" s="119">
        <f t="shared" si="30"/>
        <v>38505.825199999999</v>
      </c>
      <c r="R178" s="1">
        <f t="shared" si="31"/>
        <v>8.6088461206160692E-6</v>
      </c>
      <c r="S178" s="15">
        <v>1</v>
      </c>
      <c r="T178" s="1">
        <f t="shared" si="32"/>
        <v>8.6088461206160692E-6</v>
      </c>
    </row>
    <row r="179" spans="1:20" x14ac:dyDescent="0.2">
      <c r="A179" s="37" t="s">
        <v>135</v>
      </c>
      <c r="B179" s="37" t="s">
        <v>64</v>
      </c>
      <c r="C179" s="36">
        <v>53537.473299999998</v>
      </c>
      <c r="D179" s="36"/>
      <c r="E179" s="37">
        <f t="shared" si="28"/>
        <v>27268.246817416533</v>
      </c>
      <c r="F179" s="56">
        <f>ROUND(2*E179,0)/2+0.5</f>
        <v>27268.5</v>
      </c>
      <c r="G179" s="33">
        <f t="shared" si="33"/>
        <v>-0.11479132500244305</v>
      </c>
      <c r="K179" s="1">
        <f t="shared" si="36"/>
        <v>-0.11479132500244305</v>
      </c>
      <c r="P179" s="7">
        <f t="shared" si="29"/>
        <v>-0.11174287393042023</v>
      </c>
      <c r="Q179" s="119">
        <f t="shared" si="30"/>
        <v>38518.973299999998</v>
      </c>
      <c r="R179" s="1">
        <f t="shared" si="31"/>
        <v>9.293053938517031E-6</v>
      </c>
      <c r="S179" s="15">
        <v>1</v>
      </c>
      <c r="T179" s="1">
        <f t="shared" si="32"/>
        <v>9.293053938517031E-6</v>
      </c>
    </row>
    <row r="180" spans="1:20" x14ac:dyDescent="0.2">
      <c r="A180" s="30" t="s">
        <v>136</v>
      </c>
      <c r="B180" s="53" t="s">
        <v>64</v>
      </c>
      <c r="C180" s="47">
        <v>53863.452700000002</v>
      </c>
      <c r="D180" s="47">
        <v>2.0000000000000001E-4</v>
      </c>
      <c r="E180" s="37">
        <f t="shared" si="28"/>
        <v>27987.223679565741</v>
      </c>
      <c r="F180" s="56">
        <f>ROUND(2*E180,0)/2+0.5</f>
        <v>27987.5</v>
      </c>
      <c r="G180" s="33">
        <f t="shared" si="33"/>
        <v>-0.12528187499265186</v>
      </c>
      <c r="K180" s="1">
        <f t="shared" si="36"/>
        <v>-0.12528187499265186</v>
      </c>
      <c r="P180" s="7">
        <f t="shared" si="29"/>
        <v>-0.11664732873479566</v>
      </c>
      <c r="Q180" s="119">
        <f t="shared" si="30"/>
        <v>38844.952700000002</v>
      </c>
      <c r="R180" s="1">
        <f t="shared" si="31"/>
        <v>7.4555389079058529E-5</v>
      </c>
      <c r="S180" s="15">
        <v>1</v>
      </c>
      <c r="T180" s="1">
        <f t="shared" si="32"/>
        <v>7.4555389079058529E-5</v>
      </c>
    </row>
    <row r="181" spans="1:20" x14ac:dyDescent="0.2">
      <c r="A181" s="37" t="s">
        <v>137</v>
      </c>
      <c r="B181" s="37" t="s">
        <v>49</v>
      </c>
      <c r="C181" s="36">
        <v>53894.074999999997</v>
      </c>
      <c r="D181" s="36"/>
      <c r="E181" s="37">
        <f t="shared" si="28"/>
        <v>28054.763914211821</v>
      </c>
      <c r="F181" s="1">
        <f>ROUND(2*E181,0)/2</f>
        <v>28055</v>
      </c>
      <c r="G181" s="33">
        <f t="shared" si="33"/>
        <v>-0.10703975000069477</v>
      </c>
      <c r="K181" s="1">
        <f t="shared" si="36"/>
        <v>-0.10703975000069477</v>
      </c>
      <c r="P181" s="7">
        <f t="shared" si="29"/>
        <v>-0.11711298072433887</v>
      </c>
      <c r="Q181" s="119">
        <f t="shared" si="30"/>
        <v>38875.574999999997</v>
      </c>
      <c r="R181" s="1">
        <f t="shared" ref="R181:R204" si="37">+(P181-G181)^2</f>
        <v>1.0146997721176755E-4</v>
      </c>
      <c r="S181" s="15">
        <v>1</v>
      </c>
      <c r="T181" s="1">
        <f t="shared" si="32"/>
        <v>1.0146997721176755E-4</v>
      </c>
    </row>
    <row r="182" spans="1:20" x14ac:dyDescent="0.2">
      <c r="A182" s="37" t="s">
        <v>135</v>
      </c>
      <c r="B182" s="37" t="s">
        <v>49</v>
      </c>
      <c r="C182" s="36">
        <v>53905.395199999999</v>
      </c>
      <c r="D182" s="36"/>
      <c r="E182" s="37">
        <f t="shared" si="28"/>
        <v>28079.731632647105</v>
      </c>
      <c r="F182" s="56">
        <f t="shared" ref="F182:F213" si="38">ROUND(2*E182,0)/2+0.5</f>
        <v>28080</v>
      </c>
      <c r="G182" s="33">
        <f t="shared" si="33"/>
        <v>-0.12167599999520462</v>
      </c>
      <c r="K182" s="1">
        <f t="shared" si="36"/>
        <v>-0.12167599999520462</v>
      </c>
      <c r="P182" s="7">
        <f t="shared" si="29"/>
        <v>-0.11728567179686521</v>
      </c>
      <c r="Q182" s="119">
        <f t="shared" si="30"/>
        <v>38886.895199999999</v>
      </c>
      <c r="R182" s="1">
        <f t="shared" si="37"/>
        <v>1.9274981689134197E-5</v>
      </c>
      <c r="S182" s="15">
        <v>1</v>
      </c>
      <c r="T182" s="1">
        <f t="shared" si="32"/>
        <v>1.9274981689134197E-5</v>
      </c>
    </row>
    <row r="183" spans="1:20" x14ac:dyDescent="0.2">
      <c r="A183" s="37" t="s">
        <v>138</v>
      </c>
      <c r="B183" s="37" t="s">
        <v>49</v>
      </c>
      <c r="C183" s="36">
        <v>54263.122300000003</v>
      </c>
      <c r="D183" s="36"/>
      <c r="E183" s="37">
        <f t="shared" si="28"/>
        <v>28868.730900280996</v>
      </c>
      <c r="F183" s="56">
        <f t="shared" si="38"/>
        <v>28869</v>
      </c>
      <c r="G183" s="33">
        <f t="shared" si="33"/>
        <v>-0.12200804999156389</v>
      </c>
      <c r="K183" s="1">
        <f t="shared" si="36"/>
        <v>-0.12200804999156389</v>
      </c>
      <c r="P183" s="7">
        <f t="shared" si="29"/>
        <v>-0.12279894980977069</v>
      </c>
      <c r="Q183" s="119">
        <f t="shared" si="30"/>
        <v>39244.622300000003</v>
      </c>
      <c r="R183" s="1">
        <f t="shared" si="37"/>
        <v>6.2552252243953614E-7</v>
      </c>
      <c r="S183" s="15">
        <v>1</v>
      </c>
      <c r="T183" s="1">
        <f t="shared" si="32"/>
        <v>6.2552252243953614E-7</v>
      </c>
    </row>
    <row r="184" spans="1:20" x14ac:dyDescent="0.2">
      <c r="A184" s="36" t="s">
        <v>139</v>
      </c>
      <c r="B184" s="45" t="s">
        <v>64</v>
      </c>
      <c r="C184" s="36">
        <v>54577.541899999997</v>
      </c>
      <c r="D184" s="36">
        <v>5.9999999999999995E-4</v>
      </c>
      <c r="E184" s="37">
        <f t="shared" si="28"/>
        <v>29562.211584662284</v>
      </c>
      <c r="F184" s="56">
        <f t="shared" si="38"/>
        <v>29562.5</v>
      </c>
      <c r="G184" s="33">
        <f t="shared" si="33"/>
        <v>-0.13076562499918509</v>
      </c>
      <c r="K184" s="1">
        <f t="shared" si="36"/>
        <v>-0.13076562499918509</v>
      </c>
      <c r="P184" s="7">
        <f t="shared" si="29"/>
        <v>-0.12774599213033236</v>
      </c>
      <c r="Q184" s="119">
        <f t="shared" si="30"/>
        <v>39559.041899999997</v>
      </c>
      <c r="R184" s="1">
        <f t="shared" si="37"/>
        <v>9.1181826626557934E-6</v>
      </c>
      <c r="S184" s="15">
        <v>1</v>
      </c>
      <c r="T184" s="1">
        <f t="shared" si="32"/>
        <v>9.1181826626557934E-6</v>
      </c>
    </row>
    <row r="185" spans="1:20" x14ac:dyDescent="0.2">
      <c r="A185" s="37" t="s">
        <v>140</v>
      </c>
      <c r="B185" s="37" t="s">
        <v>49</v>
      </c>
      <c r="C185" s="36">
        <v>54613.133500000004</v>
      </c>
      <c r="D185" s="36"/>
      <c r="E185" s="37">
        <f t="shared" si="28"/>
        <v>29640.712057044511</v>
      </c>
      <c r="F185" s="56">
        <f t="shared" si="38"/>
        <v>29641</v>
      </c>
      <c r="G185" s="33">
        <f t="shared" si="33"/>
        <v>-0.13055144999088952</v>
      </c>
      <c r="K185" s="1">
        <f t="shared" si="36"/>
        <v>-0.13055144999088952</v>
      </c>
      <c r="P185" s="7">
        <f t="shared" si="29"/>
        <v>-0.12831192595087201</v>
      </c>
      <c r="Q185" s="119">
        <f t="shared" si="30"/>
        <v>39594.633500000004</v>
      </c>
      <c r="R185" s="1">
        <f t="shared" si="37"/>
        <v>5.0154679258163493E-6</v>
      </c>
      <c r="S185" s="15">
        <v>1</v>
      </c>
      <c r="T185" s="1">
        <f t="shared" si="32"/>
        <v>5.0154679258163493E-6</v>
      </c>
    </row>
    <row r="186" spans="1:20" x14ac:dyDescent="0.2">
      <c r="A186" s="37" t="s">
        <v>140</v>
      </c>
      <c r="B186" s="37" t="s">
        <v>64</v>
      </c>
      <c r="C186" s="36">
        <v>54631.040800000002</v>
      </c>
      <c r="D186" s="36"/>
      <c r="E186" s="37">
        <f t="shared" si="28"/>
        <v>29680.208216506009</v>
      </c>
      <c r="F186" s="56">
        <f t="shared" si="38"/>
        <v>29680.5</v>
      </c>
      <c r="G186" s="33">
        <f t="shared" si="33"/>
        <v>-0.13229272499302169</v>
      </c>
      <c r="K186" s="1">
        <f t="shared" si="36"/>
        <v>-0.13229272499302169</v>
      </c>
      <c r="P186" s="7">
        <f t="shared" si="29"/>
        <v>-0.12859715348318074</v>
      </c>
      <c r="Q186" s="119">
        <f t="shared" si="30"/>
        <v>39612.540800000002</v>
      </c>
      <c r="R186" s="1">
        <f t="shared" si="37"/>
        <v>1.3657248784348162E-5</v>
      </c>
      <c r="S186" s="15">
        <v>1</v>
      </c>
      <c r="T186" s="1">
        <f t="shared" si="32"/>
        <v>1.3657248784348162E-5</v>
      </c>
    </row>
    <row r="187" spans="1:20" x14ac:dyDescent="0.2">
      <c r="A187" s="36" t="s">
        <v>139</v>
      </c>
      <c r="B187" s="45" t="s">
        <v>64</v>
      </c>
      <c r="C187" s="36">
        <v>54641.4712</v>
      </c>
      <c r="D187" s="36">
        <v>5.9999999999999995E-4</v>
      </c>
      <c r="E187" s="37">
        <f t="shared" si="28"/>
        <v>29703.213401075827</v>
      </c>
      <c r="F187" s="56">
        <f t="shared" si="38"/>
        <v>29703.5</v>
      </c>
      <c r="G187" s="33">
        <f t="shared" si="33"/>
        <v>-0.12994207500014454</v>
      </c>
      <c r="J187" s="34"/>
      <c r="K187" s="1">
        <f t="shared" si="36"/>
        <v>-0.12994207500014454</v>
      </c>
      <c r="P187" s="7">
        <f t="shared" si="29"/>
        <v>-0.1287633766772201</v>
      </c>
      <c r="Q187" s="119">
        <f t="shared" si="30"/>
        <v>39622.9712</v>
      </c>
      <c r="R187" s="1">
        <f t="shared" si="37"/>
        <v>1.3893297364648945E-6</v>
      </c>
      <c r="S187" s="15">
        <v>1</v>
      </c>
      <c r="T187" s="1">
        <f t="shared" si="32"/>
        <v>1.3893297364648945E-6</v>
      </c>
    </row>
    <row r="188" spans="1:20" x14ac:dyDescent="0.2">
      <c r="A188" s="30" t="s">
        <v>141</v>
      </c>
      <c r="B188" s="45" t="s">
        <v>64</v>
      </c>
      <c r="C188" s="36">
        <v>55661.592320000003</v>
      </c>
      <c r="D188" s="36">
        <v>2.9999999999999997E-4</v>
      </c>
      <c r="E188" s="37">
        <f t="shared" si="28"/>
        <v>31953.182208521113</v>
      </c>
      <c r="F188" s="56">
        <f t="shared" si="38"/>
        <v>31953.5</v>
      </c>
      <c r="G188" s="33">
        <f t="shared" si="33"/>
        <v>-0.14408457499666838</v>
      </c>
      <c r="K188" s="1">
        <f t="shared" si="36"/>
        <v>-0.14408457499666838</v>
      </c>
      <c r="P188" s="7">
        <f t="shared" si="29"/>
        <v>-0.14552719139061793</v>
      </c>
      <c r="Q188" s="119">
        <f t="shared" si="30"/>
        <v>40643.092320000003</v>
      </c>
      <c r="R188" s="1">
        <f t="shared" si="37"/>
        <v>2.0811420600919954E-6</v>
      </c>
      <c r="S188" s="15">
        <v>1</v>
      </c>
      <c r="T188" s="1">
        <f t="shared" si="32"/>
        <v>2.0811420600919954E-6</v>
      </c>
    </row>
    <row r="189" spans="1:20" x14ac:dyDescent="0.2">
      <c r="A189" s="37" t="s">
        <v>142</v>
      </c>
      <c r="B189" s="37" t="s">
        <v>64</v>
      </c>
      <c r="C189" s="36">
        <v>55700.1253</v>
      </c>
      <c r="D189" s="36"/>
      <c r="E189" s="37">
        <f t="shared" si="28"/>
        <v>32038.170158832254</v>
      </c>
      <c r="F189" s="56">
        <f t="shared" si="38"/>
        <v>32038.5</v>
      </c>
      <c r="G189" s="33">
        <f t="shared" si="33"/>
        <v>-0.1495478249998996</v>
      </c>
      <c r="K189" s="1">
        <f t="shared" si="36"/>
        <v>-0.1495478249998996</v>
      </c>
      <c r="P189" s="7">
        <f t="shared" si="29"/>
        <v>-0.14618000578005008</v>
      </c>
      <c r="Q189" s="119">
        <f t="shared" si="30"/>
        <v>40681.6253</v>
      </c>
      <c r="R189" s="1">
        <f t="shared" si="37"/>
        <v>1.1342206297587841E-5</v>
      </c>
      <c r="S189" s="15">
        <v>1</v>
      </c>
      <c r="T189" s="1">
        <f t="shared" si="32"/>
        <v>1.1342206297587841E-5</v>
      </c>
    </row>
    <row r="190" spans="1:20" x14ac:dyDescent="0.2">
      <c r="A190" s="37" t="s">
        <v>143</v>
      </c>
      <c r="B190" s="37" t="s">
        <v>49</v>
      </c>
      <c r="C190" s="36">
        <v>56092.9876</v>
      </c>
      <c r="D190" s="36"/>
      <c r="E190" s="37">
        <f t="shared" si="28"/>
        <v>32904.663267632131</v>
      </c>
      <c r="F190" s="56">
        <f t="shared" si="38"/>
        <v>32905</v>
      </c>
      <c r="G190" s="33">
        <f t="shared" si="33"/>
        <v>-0.15267224999843165</v>
      </c>
      <c r="K190" s="1">
        <f t="shared" si="36"/>
        <v>-0.15267224999843165</v>
      </c>
      <c r="P190" s="7">
        <f t="shared" si="29"/>
        <v>-0.15291593756870647</v>
      </c>
      <c r="Q190" s="119">
        <f t="shared" si="30"/>
        <v>41074.4876</v>
      </c>
      <c r="R190" s="1">
        <f t="shared" si="37"/>
        <v>5.9383631906445237E-8</v>
      </c>
      <c r="S190" s="15">
        <v>1</v>
      </c>
      <c r="T190" s="1">
        <f t="shared" si="32"/>
        <v>5.9383631906445237E-8</v>
      </c>
    </row>
    <row r="191" spans="1:20" x14ac:dyDescent="0.2">
      <c r="A191" s="30" t="s">
        <v>141</v>
      </c>
      <c r="B191" s="45" t="s">
        <v>49</v>
      </c>
      <c r="C191" s="36">
        <v>56428.497450000003</v>
      </c>
      <c r="D191" s="36">
        <v>2.9999999999999997E-4</v>
      </c>
      <c r="E191" s="37">
        <f t="shared" si="28"/>
        <v>33644.660393748534</v>
      </c>
      <c r="F191" s="56">
        <f t="shared" si="38"/>
        <v>33645</v>
      </c>
      <c r="G191" s="33">
        <f t="shared" si="33"/>
        <v>-0.15397524999571033</v>
      </c>
      <c r="K191" s="1">
        <f t="shared" si="36"/>
        <v>-0.15397524999571033</v>
      </c>
      <c r="P191" s="7">
        <f t="shared" si="29"/>
        <v>-0.15878538103503512</v>
      </c>
      <c r="Q191" s="119">
        <f t="shared" si="30"/>
        <v>41409.997450000003</v>
      </c>
      <c r="R191" s="1">
        <f t="shared" si="37"/>
        <v>2.3137360615475773E-5</v>
      </c>
      <c r="S191" s="15">
        <v>1</v>
      </c>
      <c r="T191" s="1">
        <f t="shared" si="32"/>
        <v>2.3137360615475773E-5</v>
      </c>
    </row>
    <row r="192" spans="1:20" x14ac:dyDescent="0.2">
      <c r="A192" s="37" t="s">
        <v>144</v>
      </c>
      <c r="B192" s="37" t="s">
        <v>49</v>
      </c>
      <c r="C192" s="36">
        <v>56447.085899999998</v>
      </c>
      <c r="D192" s="36"/>
      <c r="E192" s="37">
        <f t="shared" si="28"/>
        <v>33685.658890749306</v>
      </c>
      <c r="F192" s="56">
        <f t="shared" si="38"/>
        <v>33686</v>
      </c>
      <c r="G192" s="33">
        <f t="shared" si="33"/>
        <v>-0.15465669999684906</v>
      </c>
      <c r="K192" s="1">
        <f t="shared" si="36"/>
        <v>-0.15465669999684906</v>
      </c>
      <c r="P192" s="7">
        <f t="shared" si="29"/>
        <v>-0.15911372834107007</v>
      </c>
      <c r="Q192" s="119">
        <f t="shared" si="30"/>
        <v>41428.585899999998</v>
      </c>
      <c r="R192" s="1">
        <f t="shared" si="37"/>
        <v>1.9865101661189517E-5</v>
      </c>
      <c r="S192" s="15">
        <v>1</v>
      </c>
      <c r="T192" s="1">
        <f t="shared" si="32"/>
        <v>1.9865101661189517E-5</v>
      </c>
    </row>
    <row r="193" spans="1:21" x14ac:dyDescent="0.2">
      <c r="A193" s="37" t="s">
        <v>144</v>
      </c>
      <c r="B193" s="37" t="s">
        <v>49</v>
      </c>
      <c r="C193" s="36">
        <v>56447.086000000003</v>
      </c>
      <c r="D193" s="36"/>
      <c r="E193" s="37">
        <f t="shared" si="28"/>
        <v>33685.659111308305</v>
      </c>
      <c r="F193" s="56">
        <f t="shared" si="38"/>
        <v>33686</v>
      </c>
      <c r="G193" s="33">
        <f t="shared" si="33"/>
        <v>-0.15455669999209931</v>
      </c>
      <c r="K193" s="1">
        <f t="shared" si="36"/>
        <v>-0.15455669999209931</v>
      </c>
      <c r="P193" s="7">
        <f t="shared" si="29"/>
        <v>-0.15911372834107007</v>
      </c>
      <c r="Q193" s="119">
        <f t="shared" si="30"/>
        <v>41428.586000000003</v>
      </c>
      <c r="R193" s="1">
        <f t="shared" si="37"/>
        <v>2.0766507373323169E-5</v>
      </c>
      <c r="S193" s="15">
        <v>1</v>
      </c>
      <c r="T193" s="1">
        <f t="shared" si="32"/>
        <v>2.0766507373323169E-5</v>
      </c>
    </row>
    <row r="194" spans="1:21" x14ac:dyDescent="0.2">
      <c r="A194" s="37" t="s">
        <v>144</v>
      </c>
      <c r="B194" s="37" t="s">
        <v>49</v>
      </c>
      <c r="C194" s="36">
        <v>56447.086199999998</v>
      </c>
      <c r="D194" s="36"/>
      <c r="E194" s="37">
        <f t="shared" si="28"/>
        <v>33685.659552426267</v>
      </c>
      <c r="F194" s="56">
        <f t="shared" si="38"/>
        <v>33686</v>
      </c>
      <c r="G194" s="33">
        <f t="shared" si="33"/>
        <v>-0.15435669999715174</v>
      </c>
      <c r="K194" s="1">
        <f t="shared" si="36"/>
        <v>-0.15435669999715174</v>
      </c>
      <c r="P194" s="7">
        <f t="shared" si="29"/>
        <v>-0.15911372834107007</v>
      </c>
      <c r="Q194" s="119">
        <f t="shared" si="30"/>
        <v>41428.586199999998</v>
      </c>
      <c r="R194" s="1">
        <f t="shared" si="37"/>
        <v>2.2629318664842414E-5</v>
      </c>
      <c r="S194" s="15">
        <v>1</v>
      </c>
      <c r="T194" s="1">
        <f t="shared" si="32"/>
        <v>2.2629318664842414E-5</v>
      </c>
    </row>
    <row r="195" spans="1:21" x14ac:dyDescent="0.2">
      <c r="A195" s="37" t="s">
        <v>144</v>
      </c>
      <c r="B195" s="37" t="s">
        <v>49</v>
      </c>
      <c r="C195" s="36">
        <v>56452.072</v>
      </c>
      <c r="D195" s="36"/>
      <c r="E195" s="37">
        <f t="shared" si="28"/>
        <v>33696.656182395236</v>
      </c>
      <c r="F195" s="56">
        <f t="shared" si="38"/>
        <v>33697</v>
      </c>
      <c r="G195" s="33">
        <f t="shared" si="33"/>
        <v>-0.15588464999746066</v>
      </c>
      <c r="K195" s="1">
        <f t="shared" si="36"/>
        <v>-0.15588464999746066</v>
      </c>
      <c r="P195" s="7">
        <f t="shared" si="29"/>
        <v>-0.15920187776168149</v>
      </c>
      <c r="Q195" s="119">
        <f t="shared" si="30"/>
        <v>41433.572</v>
      </c>
      <c r="R195" s="1">
        <f t="shared" si="37"/>
        <v>1.1004000039717536E-5</v>
      </c>
      <c r="S195" s="15">
        <v>1</v>
      </c>
      <c r="T195" s="1">
        <f t="shared" si="32"/>
        <v>1.1004000039717536E-5</v>
      </c>
    </row>
    <row r="196" spans="1:21" x14ac:dyDescent="0.2">
      <c r="A196" s="30" t="s">
        <v>141</v>
      </c>
      <c r="B196" s="45" t="s">
        <v>64</v>
      </c>
      <c r="C196" s="36">
        <v>56460.457190000001</v>
      </c>
      <c r="D196" s="36">
        <v>5.9999999999999995E-4</v>
      </c>
      <c r="E196" s="37">
        <f t="shared" si="28"/>
        <v>33715.150472509042</v>
      </c>
      <c r="F196" s="56">
        <f t="shared" si="38"/>
        <v>33715.5</v>
      </c>
      <c r="G196" s="33">
        <f t="shared" si="33"/>
        <v>-0.15847347499220632</v>
      </c>
      <c r="K196" s="1">
        <f t="shared" si="36"/>
        <v>-0.15847347499220632</v>
      </c>
      <c r="P196" s="7">
        <f t="shared" si="29"/>
        <v>-0.15935018271993862</v>
      </c>
      <c r="Q196" s="119">
        <f t="shared" si="30"/>
        <v>41441.957190000001</v>
      </c>
      <c r="R196" s="1">
        <f t="shared" si="37"/>
        <v>7.6861643986552469E-7</v>
      </c>
      <c r="S196" s="15">
        <v>1</v>
      </c>
      <c r="T196" s="1">
        <f t="shared" si="32"/>
        <v>7.6861643986552469E-7</v>
      </c>
    </row>
    <row r="197" spans="1:21" x14ac:dyDescent="0.2">
      <c r="A197" s="57" t="s">
        <v>145</v>
      </c>
      <c r="B197" s="58" t="s">
        <v>64</v>
      </c>
      <c r="C197" s="57">
        <v>56720.262000000104</v>
      </c>
      <c r="D197" s="57" t="s">
        <v>36</v>
      </c>
      <c r="E197" s="37">
        <f t="shared" si="28"/>
        <v>34288.173329367921</v>
      </c>
      <c r="F197" s="56">
        <f t="shared" si="38"/>
        <v>34288.5</v>
      </c>
      <c r="G197" s="33">
        <f t="shared" si="33"/>
        <v>-0.14811032489524223</v>
      </c>
      <c r="I197" s="1">
        <f>+G197</f>
        <v>-0.14811032489524223</v>
      </c>
      <c r="P197" s="7">
        <f t="shared" si="29"/>
        <v>-0.16397695286011837</v>
      </c>
      <c r="Q197" s="119">
        <f t="shared" si="30"/>
        <v>41701.762000000104</v>
      </c>
      <c r="R197" s="1">
        <f t="shared" si="37"/>
        <v>2.5174988297578971E-4</v>
      </c>
      <c r="S197" s="15">
        <v>0.1</v>
      </c>
      <c r="T197" s="1">
        <f t="shared" si="32"/>
        <v>2.5174988297578974E-5</v>
      </c>
    </row>
    <row r="198" spans="1:21" x14ac:dyDescent="0.2">
      <c r="A198" s="57" t="s">
        <v>145</v>
      </c>
      <c r="B198" s="58" t="s">
        <v>49</v>
      </c>
      <c r="C198" s="57">
        <v>56727.299000000115</v>
      </c>
      <c r="D198" s="57" t="s">
        <v>36</v>
      </c>
      <c r="E198" s="37">
        <f t="shared" si="28"/>
        <v>34303.694065276242</v>
      </c>
      <c r="F198" s="56">
        <f t="shared" si="38"/>
        <v>34304</v>
      </c>
      <c r="G198" s="33">
        <f t="shared" si="33"/>
        <v>-0.1387087998809875</v>
      </c>
      <c r="I198" s="1">
        <f>+G198</f>
        <v>-0.1387087998809875</v>
      </c>
      <c r="P198" s="7">
        <f t="shared" si="29"/>
        <v>-0.16410300669935032</v>
      </c>
      <c r="Q198" s="119">
        <f t="shared" si="30"/>
        <v>41708.799000000115</v>
      </c>
      <c r="R198" s="1">
        <f t="shared" si="37"/>
        <v>6.4486573993378492E-4</v>
      </c>
      <c r="S198" s="15">
        <v>0.1</v>
      </c>
      <c r="T198" s="1">
        <f t="shared" si="32"/>
        <v>6.4486573993378495E-5</v>
      </c>
    </row>
    <row r="199" spans="1:21" x14ac:dyDescent="0.2">
      <c r="A199" s="57" t="s">
        <v>145</v>
      </c>
      <c r="B199" s="58" t="s">
        <v>64</v>
      </c>
      <c r="C199" s="57">
        <v>56740.214000000153</v>
      </c>
      <c r="D199" s="57" t="s">
        <v>36</v>
      </c>
      <c r="E199" s="37">
        <f t="shared" si="28"/>
        <v>34332.179258434713</v>
      </c>
      <c r="F199" s="56">
        <f t="shared" si="38"/>
        <v>34332.5</v>
      </c>
      <c r="G199" s="33">
        <f t="shared" si="33"/>
        <v>-0.14542212484229822</v>
      </c>
      <c r="I199" s="1">
        <f>+G199</f>
        <v>-0.14542212484229822</v>
      </c>
      <c r="P199" s="7">
        <f t="shared" si="29"/>
        <v>-0.16433490641087498</v>
      </c>
      <c r="Q199" s="119">
        <f t="shared" si="30"/>
        <v>41721.714000000153</v>
      </c>
      <c r="R199" s="1">
        <f t="shared" si="37"/>
        <v>3.5769330666069675E-4</v>
      </c>
      <c r="S199" s="15">
        <v>0.1</v>
      </c>
      <c r="T199" s="1">
        <f t="shared" si="32"/>
        <v>3.5769330666069676E-5</v>
      </c>
    </row>
    <row r="200" spans="1:21" x14ac:dyDescent="0.2">
      <c r="A200" s="57" t="s">
        <v>145</v>
      </c>
      <c r="B200" s="58" t="s">
        <v>49</v>
      </c>
      <c r="C200" s="57">
        <v>56752.236000000034</v>
      </c>
      <c r="D200" s="57" t="s">
        <v>36</v>
      </c>
      <c r="E200" s="37">
        <f t="shared" si="28"/>
        <v>34358.694859839808</v>
      </c>
      <c r="F200" s="56">
        <f t="shared" si="38"/>
        <v>34359</v>
      </c>
      <c r="G200" s="33">
        <f t="shared" si="33"/>
        <v>-0.13834854996093782</v>
      </c>
      <c r="I200" s="1">
        <f>+G200</f>
        <v>-0.13834854996093782</v>
      </c>
      <c r="P200" s="7">
        <f t="shared" si="29"/>
        <v>-0.16455067576468321</v>
      </c>
      <c r="Q200" s="119">
        <f t="shared" si="30"/>
        <v>41733.736000000034</v>
      </c>
      <c r="R200" s="1">
        <f t="shared" si="37"/>
        <v>6.8655139663530032E-4</v>
      </c>
      <c r="S200" s="15">
        <v>0.1</v>
      </c>
      <c r="T200" s="1">
        <f t="shared" si="32"/>
        <v>6.8655139663530035E-5</v>
      </c>
    </row>
    <row r="201" spans="1:21" x14ac:dyDescent="0.2">
      <c r="A201" s="57" t="s">
        <v>145</v>
      </c>
      <c r="B201" s="58" t="s">
        <v>64</v>
      </c>
      <c r="C201" s="57">
        <v>56754.271000000183</v>
      </c>
      <c r="D201" s="57" t="s">
        <v>36</v>
      </c>
      <c r="E201" s="37">
        <f t="shared" si="28"/>
        <v>34363.183235223594</v>
      </c>
      <c r="F201" s="56">
        <f t="shared" si="38"/>
        <v>34363.5</v>
      </c>
      <c r="G201" s="33">
        <f t="shared" si="33"/>
        <v>-0.14361907481361413</v>
      </c>
      <c r="I201" s="1">
        <f>+G201</f>
        <v>-0.14361907481361413</v>
      </c>
      <c r="P201" s="7">
        <f t="shared" si="29"/>
        <v>-0.16458732955973601</v>
      </c>
      <c r="Q201" s="119">
        <f t="shared" si="30"/>
        <v>41735.771000000183</v>
      </c>
      <c r="R201" s="1">
        <f t="shared" si="37"/>
        <v>4.3966770709826268E-4</v>
      </c>
      <c r="S201" s="15">
        <v>0.1</v>
      </c>
      <c r="T201" s="1">
        <f t="shared" si="32"/>
        <v>4.3966770709826273E-5</v>
      </c>
    </row>
    <row r="202" spans="1:21" x14ac:dyDescent="0.2">
      <c r="A202" s="30" t="s">
        <v>146</v>
      </c>
      <c r="B202" s="45" t="s">
        <v>64</v>
      </c>
      <c r="C202" s="36">
        <v>56854.451500000003</v>
      </c>
      <c r="D202" s="36">
        <v>2.9999999999999997E-4</v>
      </c>
      <c r="E202" s="37">
        <f t="shared" si="28"/>
        <v>34584.140331096547</v>
      </c>
      <c r="F202" s="56">
        <f t="shared" si="38"/>
        <v>34584.5</v>
      </c>
      <c r="G202" s="33">
        <f t="shared" si="33"/>
        <v>-0.16307152499211952</v>
      </c>
      <c r="K202" s="1">
        <f>+G202</f>
        <v>-0.16307152499211952</v>
      </c>
      <c r="P202" s="7">
        <f t="shared" si="29"/>
        <v>-0.16639233815341944</v>
      </c>
      <c r="Q202" s="119">
        <f t="shared" si="30"/>
        <v>41835.951500000003</v>
      </c>
      <c r="R202" s="1">
        <f t="shared" si="37"/>
        <v>1.1027800052262793E-5</v>
      </c>
      <c r="S202" s="15">
        <v>1</v>
      </c>
      <c r="T202" s="1">
        <f t="shared" si="32"/>
        <v>1.1027800052262793E-5</v>
      </c>
    </row>
    <row r="203" spans="1:21" x14ac:dyDescent="0.2">
      <c r="A203" s="30" t="s">
        <v>146</v>
      </c>
      <c r="B203" s="45" t="s">
        <v>49</v>
      </c>
      <c r="C203" s="36">
        <v>56886.416799999999</v>
      </c>
      <c r="D203" s="36">
        <v>2.9999999999999997E-4</v>
      </c>
      <c r="E203" s="37">
        <f t="shared" si="28"/>
        <v>34654.642672936723</v>
      </c>
      <c r="F203" s="56">
        <f t="shared" si="38"/>
        <v>34655</v>
      </c>
      <c r="G203" s="33">
        <f t="shared" si="33"/>
        <v>-0.16200974999810569</v>
      </c>
      <c r="K203" s="1">
        <f>+G203</f>
        <v>-0.16200974999810569</v>
      </c>
      <c r="P203" s="7">
        <f t="shared" si="29"/>
        <v>-0.16697016468039258</v>
      </c>
      <c r="Q203" s="119">
        <f t="shared" si="30"/>
        <v>41867.916799999999</v>
      </c>
      <c r="R203" s="1">
        <f t="shared" si="37"/>
        <v>2.4605713820247349E-5</v>
      </c>
      <c r="S203" s="15">
        <v>1</v>
      </c>
      <c r="T203" s="1">
        <f t="shared" si="32"/>
        <v>2.4605713820247349E-5</v>
      </c>
    </row>
    <row r="204" spans="1:21" x14ac:dyDescent="0.2">
      <c r="A204" s="59" t="s">
        <v>147</v>
      </c>
      <c r="B204" s="60" t="s">
        <v>49</v>
      </c>
      <c r="C204" s="61">
        <v>57123.311999999998</v>
      </c>
      <c r="D204" s="61">
        <v>2.0000000000000001E-4</v>
      </c>
      <c r="E204" s="37">
        <f t="shared" si="28"/>
        <v>35177.136326076172</v>
      </c>
      <c r="F204" s="56">
        <f t="shared" si="38"/>
        <v>35177.5</v>
      </c>
      <c r="G204" s="33">
        <f t="shared" si="33"/>
        <v>-0.1648873750018538</v>
      </c>
      <c r="K204" s="1">
        <f>+G204</f>
        <v>-0.1648873750018538</v>
      </c>
      <c r="P204" s="7">
        <f t="shared" si="29"/>
        <v>-0.17128310262244209</v>
      </c>
      <c r="Q204" s="119">
        <f t="shared" si="30"/>
        <v>42104.811999999998</v>
      </c>
      <c r="R204" s="1">
        <f t="shared" si="37"/>
        <v>4.0905331796755986E-5</v>
      </c>
      <c r="S204" s="15">
        <v>1</v>
      </c>
      <c r="T204" s="1">
        <f t="shared" si="32"/>
        <v>4.0905331796755986E-5</v>
      </c>
    </row>
    <row r="205" spans="1:21" x14ac:dyDescent="0.2">
      <c r="A205" s="59" t="s">
        <v>147</v>
      </c>
      <c r="B205" s="60" t="s">
        <v>64</v>
      </c>
      <c r="C205" s="61">
        <v>57124.375800000002</v>
      </c>
      <c r="D205" s="61">
        <v>2.0000000000000001E-4</v>
      </c>
      <c r="E205" s="37">
        <f t="shared" si="28"/>
        <v>35179.482632578845</v>
      </c>
      <c r="F205" s="56">
        <f t="shared" si="38"/>
        <v>35180</v>
      </c>
      <c r="P205" s="7">
        <f t="shared" si="29"/>
        <v>-0.17130386773851816</v>
      </c>
      <c r="Q205" s="119">
        <f t="shared" si="30"/>
        <v>42105.875800000002</v>
      </c>
      <c r="R205" s="1">
        <f>+(P205-U205)^2</f>
        <v>4.0027300237811857E-3</v>
      </c>
      <c r="S205" s="15"/>
      <c r="T205" s="1">
        <f t="shared" si="32"/>
        <v>0</v>
      </c>
      <c r="U205" s="33">
        <f>+C205-(C$7+F205*C$8)</f>
        <v>-0.23457099999359343</v>
      </c>
    </row>
    <row r="206" spans="1:21" x14ac:dyDescent="0.2">
      <c r="A206" s="59" t="s">
        <v>147</v>
      </c>
      <c r="B206" s="60" t="s">
        <v>49</v>
      </c>
      <c r="C206" s="61">
        <v>57130.319300000003</v>
      </c>
      <c r="D206" s="61">
        <v>6.9999999999999999E-4</v>
      </c>
      <c r="E206" s="37">
        <f t="shared" si="28"/>
        <v>35192.591555965366</v>
      </c>
      <c r="F206" s="56">
        <f t="shared" si="38"/>
        <v>35193</v>
      </c>
      <c r="G206" s="33">
        <f>+C206-(C$7+F206*C$8)</f>
        <v>-0.18518584999401355</v>
      </c>
      <c r="K206" s="1">
        <f>+G206</f>
        <v>-0.18518584999401355</v>
      </c>
      <c r="P206" s="7">
        <f t="shared" si="29"/>
        <v>-0.17141186615426435</v>
      </c>
      <c r="Q206" s="119">
        <f t="shared" si="30"/>
        <v>42111.819300000003</v>
      </c>
      <c r="R206" s="1">
        <f>+(P206-G206)^2</f>
        <v>1.8972263081767224E-4</v>
      </c>
      <c r="S206" s="15">
        <v>1</v>
      </c>
      <c r="T206" s="1">
        <f t="shared" si="32"/>
        <v>1.8972263081767224E-4</v>
      </c>
    </row>
    <row r="207" spans="1:21" x14ac:dyDescent="0.2">
      <c r="A207" s="59" t="s">
        <v>147</v>
      </c>
      <c r="B207" s="60" t="s">
        <v>64</v>
      </c>
      <c r="C207" s="61">
        <v>57131.4254</v>
      </c>
      <c r="D207" s="61">
        <v>2.0000000000000001E-4</v>
      </c>
      <c r="E207" s="37">
        <f t="shared" si="28"/>
        <v>35195.031158919483</v>
      </c>
      <c r="F207" s="56">
        <f t="shared" si="38"/>
        <v>35195.5</v>
      </c>
      <c r="P207" s="7">
        <f t="shared" si="29"/>
        <v>-0.17143263889039834</v>
      </c>
      <c r="Q207" s="119">
        <f t="shared" si="30"/>
        <v>42112.9254</v>
      </c>
      <c r="R207" s="1">
        <f>+(P207-U207)^2</f>
        <v>1.692239284454255E-3</v>
      </c>
      <c r="S207" s="15"/>
      <c r="T207" s="1">
        <f t="shared" si="32"/>
        <v>0</v>
      </c>
      <c r="U207" s="33">
        <f>+C207-(C$7+F207*C$8)</f>
        <v>-0.21256947499205125</v>
      </c>
    </row>
    <row r="208" spans="1:21" x14ac:dyDescent="0.2">
      <c r="A208" s="59" t="s">
        <v>147</v>
      </c>
      <c r="B208" s="60" t="s">
        <v>64</v>
      </c>
      <c r="C208" s="61">
        <v>57495.541799999999</v>
      </c>
      <c r="D208" s="61">
        <v>2.9999999999999997E-4</v>
      </c>
      <c r="E208" s="37">
        <f t="shared" si="28"/>
        <v>35998.122601903495</v>
      </c>
      <c r="F208" s="56">
        <f t="shared" si="38"/>
        <v>35998.5</v>
      </c>
      <c r="G208" s="33">
        <f>+C208-(C$7+F208*C$8)</f>
        <v>-0.17110982500162208</v>
      </c>
      <c r="K208" s="1">
        <f>+G208</f>
        <v>-0.17110982500162208</v>
      </c>
      <c r="P208" s="7">
        <f t="shared" si="29"/>
        <v>-0.17816843888737965</v>
      </c>
      <c r="Q208" s="119">
        <f t="shared" si="30"/>
        <v>42477.041799999999</v>
      </c>
      <c r="R208" s="1">
        <f>+(P208-G208)^2</f>
        <v>4.9824029988209577E-5</v>
      </c>
      <c r="S208" s="15">
        <v>1</v>
      </c>
      <c r="T208" s="1">
        <f t="shared" si="32"/>
        <v>4.9824029988209577E-5</v>
      </c>
    </row>
    <row r="209" spans="1:21" x14ac:dyDescent="0.2">
      <c r="A209" s="59" t="s">
        <v>147</v>
      </c>
      <c r="B209" s="60" t="s">
        <v>49</v>
      </c>
      <c r="C209" s="61">
        <v>57498.544199999997</v>
      </c>
      <c r="D209" s="61">
        <v>2.9999999999999997E-4</v>
      </c>
      <c r="E209" s="37">
        <f t="shared" si="28"/>
        <v>36004.744664926235</v>
      </c>
      <c r="F209" s="56">
        <f t="shared" si="38"/>
        <v>36005</v>
      </c>
      <c r="K209" s="1">
        <f>+U209</f>
        <v>-0.11576724999758881</v>
      </c>
      <c r="P209" s="7">
        <f t="shared" si="29"/>
        <v>-0.17822348015046141</v>
      </c>
      <c r="Q209" s="119">
        <f t="shared" si="30"/>
        <v>42480.044199999997</v>
      </c>
      <c r="R209" s="1">
        <f>+(P209-U209)^2</f>
        <v>3.9007806849085933E-3</v>
      </c>
      <c r="S209" s="15">
        <v>1</v>
      </c>
      <c r="T209" s="1">
        <f t="shared" si="32"/>
        <v>3.9007806849085933E-3</v>
      </c>
      <c r="U209" s="33">
        <f>+C209-(C$7+F209*C$8)</f>
        <v>-0.11576724999758881</v>
      </c>
    </row>
    <row r="210" spans="1:21" x14ac:dyDescent="0.2">
      <c r="A210" s="59" t="s">
        <v>147</v>
      </c>
      <c r="B210" s="60" t="s">
        <v>64</v>
      </c>
      <c r="C210" s="61">
        <v>57505.582399999999</v>
      </c>
      <c r="D210" s="61">
        <v>4.0000000000000002E-4</v>
      </c>
      <c r="E210" s="37">
        <f t="shared" si="28"/>
        <v>36020.268047542377</v>
      </c>
      <c r="F210" s="56">
        <f t="shared" si="38"/>
        <v>36021</v>
      </c>
      <c r="P210" s="7">
        <f t="shared" si="29"/>
        <v>-0.17835900173290681</v>
      </c>
      <c r="Q210" s="119">
        <f t="shared" si="30"/>
        <v>42487.082399999999</v>
      </c>
      <c r="R210" s="1">
        <f>+(P210-U210)^2</f>
        <v>2.3563308628427437E-2</v>
      </c>
      <c r="S210" s="15"/>
      <c r="T210" s="1">
        <f t="shared" si="32"/>
        <v>0</v>
      </c>
      <c r="U210" s="33">
        <f>+C210-(C$7+F210*C$8)</f>
        <v>-0.33186244999524206</v>
      </c>
    </row>
    <row r="211" spans="1:21" x14ac:dyDescent="0.2">
      <c r="A211" s="59" t="s">
        <v>147</v>
      </c>
      <c r="B211" s="60" t="s">
        <v>49</v>
      </c>
      <c r="C211" s="61">
        <v>57509.387499999997</v>
      </c>
      <c r="D211" s="61">
        <v>2.0000000000000001E-4</v>
      </c>
      <c r="E211" s="37">
        <f t="shared" si="28"/>
        <v>36028.660537552983</v>
      </c>
      <c r="F211" s="56">
        <f t="shared" si="38"/>
        <v>36029</v>
      </c>
      <c r="G211" s="33">
        <f t="shared" ref="G211:G247" si="39">+C211-(C$7+F211*C$8)</f>
        <v>-0.15391005000128644</v>
      </c>
      <c r="K211" s="1">
        <f t="shared" ref="K211:K247" si="40">+G211</f>
        <v>-0.15391005000128644</v>
      </c>
      <c r="P211" s="7">
        <f t="shared" si="29"/>
        <v>-0.17842678140220847</v>
      </c>
      <c r="Q211" s="119">
        <f t="shared" si="30"/>
        <v>42490.887499999997</v>
      </c>
      <c r="R211" s="1">
        <f t="shared" ref="R211:R247" si="41">+(P211-G211)^2</f>
        <v>6.0107011858495641E-4</v>
      </c>
      <c r="S211" s="15">
        <v>1</v>
      </c>
      <c r="T211" s="1">
        <f t="shared" si="32"/>
        <v>6.0107011858495641E-4</v>
      </c>
    </row>
    <row r="212" spans="1:21" x14ac:dyDescent="0.2">
      <c r="A212" s="59" t="s">
        <v>147</v>
      </c>
      <c r="B212" s="60" t="s">
        <v>49</v>
      </c>
      <c r="C212" s="61">
        <v>57542.468099999998</v>
      </c>
      <c r="D212" s="61">
        <v>5.0000000000000001E-4</v>
      </c>
      <c r="E212" s="37">
        <f t="shared" si="28"/>
        <v>36101.622773774085</v>
      </c>
      <c r="F212" s="56">
        <f t="shared" si="38"/>
        <v>36102</v>
      </c>
      <c r="G212" s="33">
        <f t="shared" si="39"/>
        <v>-0.17103189999761526</v>
      </c>
      <c r="K212" s="1">
        <f t="shared" si="40"/>
        <v>-0.17103189999761526</v>
      </c>
      <c r="P212" s="7">
        <f t="shared" si="29"/>
        <v>-0.17904585227042313</v>
      </c>
      <c r="Q212" s="119">
        <f t="shared" si="30"/>
        <v>42523.968099999998</v>
      </c>
      <c r="R212" s="1">
        <f t="shared" si="41"/>
        <v>6.4223431030842554E-5</v>
      </c>
      <c r="S212" s="15">
        <v>1</v>
      </c>
      <c r="T212" s="1">
        <f t="shared" si="32"/>
        <v>6.4223431030842554E-5</v>
      </c>
    </row>
    <row r="213" spans="1:21" x14ac:dyDescent="0.2">
      <c r="A213" s="59" t="s">
        <v>147</v>
      </c>
      <c r="B213" s="60" t="s">
        <v>49</v>
      </c>
      <c r="C213" s="61">
        <v>57543.374900000003</v>
      </c>
      <c r="D213" s="61">
        <v>2.0000000000000001E-4</v>
      </c>
      <c r="E213" s="37">
        <f t="shared" ref="E213:E247" si="42">+(C213-C$7)/C$8</f>
        <v>36103.62280266732</v>
      </c>
      <c r="F213" s="56">
        <f t="shared" si="38"/>
        <v>36104</v>
      </c>
      <c r="G213" s="33">
        <f t="shared" si="39"/>
        <v>-0.17101879999245284</v>
      </c>
      <c r="K213" s="1">
        <f t="shared" si="40"/>
        <v>-0.17101879999245284</v>
      </c>
      <c r="P213" s="7">
        <f t="shared" ref="P213:P247" si="43">+D$11+D$12*F213+D$13*F213^2</f>
        <v>-0.17906282786462679</v>
      </c>
      <c r="Q213" s="119">
        <f t="shared" ref="Q213:Q247" si="44">+C213-15018.5</f>
        <v>42524.874900000003</v>
      </c>
      <c r="R213" s="1">
        <f t="shared" si="41"/>
        <v>6.4706384408311416E-5</v>
      </c>
      <c r="S213" s="15">
        <v>1</v>
      </c>
      <c r="T213" s="1">
        <f t="shared" ref="T213:T247" si="45">+S213*R213</f>
        <v>6.4706384408311416E-5</v>
      </c>
    </row>
    <row r="214" spans="1:21" x14ac:dyDescent="0.2">
      <c r="A214" s="59" t="s">
        <v>147</v>
      </c>
      <c r="B214" s="60" t="s">
        <v>64</v>
      </c>
      <c r="C214" s="61">
        <v>57544.510699999999</v>
      </c>
      <c r="D214" s="61">
        <v>8.0000000000000004E-4</v>
      </c>
      <c r="E214" s="37">
        <f t="shared" si="42"/>
        <v>36106.127911640549</v>
      </c>
      <c r="F214" s="56">
        <f t="shared" ref="F214:F245" si="46">ROUND(2*E214,0)/2+0.5</f>
        <v>36106.5</v>
      </c>
      <c r="G214" s="33">
        <f t="shared" si="39"/>
        <v>-0.16870242499862798</v>
      </c>
      <c r="K214" s="1">
        <f t="shared" si="40"/>
        <v>-0.16870242499862798</v>
      </c>
      <c r="P214" s="7">
        <f t="shared" si="43"/>
        <v>-0.17908404846351883</v>
      </c>
      <c r="Q214" s="119">
        <f t="shared" si="44"/>
        <v>42526.010699999999</v>
      </c>
      <c r="R214" s="1">
        <f t="shared" si="41"/>
        <v>1.0777810576677239E-4</v>
      </c>
      <c r="S214" s="15">
        <v>1</v>
      </c>
      <c r="T214" s="1">
        <f t="shared" si="45"/>
        <v>1.0777810576677239E-4</v>
      </c>
    </row>
    <row r="215" spans="1:21" x14ac:dyDescent="0.2">
      <c r="A215" s="59" t="s">
        <v>147</v>
      </c>
      <c r="B215" s="60" t="s">
        <v>49</v>
      </c>
      <c r="C215" s="61">
        <v>57582.367400000003</v>
      </c>
      <c r="D215" s="61">
        <v>2.0000000000000001E-4</v>
      </c>
      <c r="E215" s="37">
        <f t="shared" si="42"/>
        <v>36189.624265635081</v>
      </c>
      <c r="F215" s="56">
        <f t="shared" si="46"/>
        <v>36190</v>
      </c>
      <c r="G215" s="33">
        <f t="shared" si="39"/>
        <v>-0.17035549999854993</v>
      </c>
      <c r="K215" s="1">
        <f t="shared" si="40"/>
        <v>-0.17035549999854993</v>
      </c>
      <c r="P215" s="7">
        <f t="shared" si="43"/>
        <v>-0.17979352252632963</v>
      </c>
      <c r="Q215" s="119">
        <f t="shared" si="44"/>
        <v>42563.867400000003</v>
      </c>
      <c r="R215" s="1">
        <f t="shared" si="41"/>
        <v>8.9076269234877108E-5</v>
      </c>
      <c r="S215" s="15">
        <v>1</v>
      </c>
      <c r="T215" s="1">
        <f t="shared" si="45"/>
        <v>8.9076269234877108E-5</v>
      </c>
    </row>
    <row r="216" spans="1:21" x14ac:dyDescent="0.2">
      <c r="A216" s="62" t="s">
        <v>148</v>
      </c>
      <c r="B216" s="63" t="s">
        <v>49</v>
      </c>
      <c r="C216" s="64">
        <v>57596.423699999999</v>
      </c>
      <c r="D216" s="64">
        <v>2.9999999999999997E-4</v>
      </c>
      <c r="E216" s="37">
        <f t="shared" si="42"/>
        <v>36220.626698510983</v>
      </c>
      <c r="F216" s="56">
        <f t="shared" si="46"/>
        <v>36221</v>
      </c>
      <c r="G216" s="33">
        <f t="shared" si="39"/>
        <v>-0.16925244999583811</v>
      </c>
      <c r="K216" s="1">
        <f t="shared" si="40"/>
        <v>-0.16925244999583811</v>
      </c>
      <c r="P216" s="7">
        <f t="shared" si="43"/>
        <v>-0.18005726908123471</v>
      </c>
      <c r="Q216" s="119">
        <f t="shared" si="44"/>
        <v>42577.923699999999</v>
      </c>
      <c r="R216" s="1">
        <f t="shared" si="41"/>
        <v>1.1674411546815062E-4</v>
      </c>
      <c r="S216" s="15">
        <v>1</v>
      </c>
      <c r="T216" s="1">
        <f t="shared" si="45"/>
        <v>1.1674411546815062E-4</v>
      </c>
    </row>
    <row r="217" spans="1:21" x14ac:dyDescent="0.2">
      <c r="A217" s="62" t="s">
        <v>148</v>
      </c>
      <c r="B217" s="63" t="s">
        <v>64</v>
      </c>
      <c r="C217" s="64">
        <v>57598.4594</v>
      </c>
      <c r="D217" s="64">
        <v>1E-4</v>
      </c>
      <c r="E217" s="37">
        <f t="shared" si="42"/>
        <v>36225.116617807347</v>
      </c>
      <c r="F217" s="56">
        <f t="shared" si="46"/>
        <v>36225.5</v>
      </c>
      <c r="G217" s="33">
        <f t="shared" si="39"/>
        <v>-0.17382297499716515</v>
      </c>
      <c r="K217" s="1">
        <f t="shared" si="40"/>
        <v>-0.17382297499716515</v>
      </c>
      <c r="P217" s="7">
        <f t="shared" si="43"/>
        <v>-0.18009557057861447</v>
      </c>
      <c r="Q217" s="119">
        <f t="shared" si="44"/>
        <v>42579.9594</v>
      </c>
      <c r="R217" s="1">
        <f t="shared" si="41"/>
        <v>3.9345455328417599E-5</v>
      </c>
      <c r="S217" s="15">
        <v>1</v>
      </c>
      <c r="T217" s="1">
        <f t="shared" si="45"/>
        <v>3.9345455328417599E-5</v>
      </c>
    </row>
    <row r="218" spans="1:21" x14ac:dyDescent="0.2">
      <c r="A218" s="57" t="s">
        <v>149</v>
      </c>
      <c r="B218" s="65" t="s">
        <v>49</v>
      </c>
      <c r="C218" s="66">
        <v>57895.431499999999</v>
      </c>
      <c r="D218" s="66">
        <v>1.4E-3</v>
      </c>
      <c r="E218" s="37">
        <f t="shared" si="42"/>
        <v>36880.115272948919</v>
      </c>
      <c r="F218" s="56">
        <f t="shared" si="46"/>
        <v>36880.5</v>
      </c>
      <c r="G218" s="33">
        <f t="shared" si="39"/>
        <v>-0.17443272499804152</v>
      </c>
      <c r="K218" s="1">
        <f t="shared" si="40"/>
        <v>-0.17443272499804152</v>
      </c>
      <c r="P218" s="7">
        <f t="shared" si="43"/>
        <v>-0.18571303928204669</v>
      </c>
      <c r="Q218" s="119">
        <f t="shared" si="44"/>
        <v>42876.931499999999</v>
      </c>
      <c r="R218" s="1">
        <f t="shared" si="41"/>
        <v>1.2724549034593099E-4</v>
      </c>
      <c r="S218" s="15">
        <v>1</v>
      </c>
      <c r="T218" s="1">
        <f t="shared" si="45"/>
        <v>1.2724549034593099E-4</v>
      </c>
    </row>
    <row r="219" spans="1:21" x14ac:dyDescent="0.2">
      <c r="A219" s="67" t="s">
        <v>150</v>
      </c>
      <c r="B219" s="68" t="s">
        <v>49</v>
      </c>
      <c r="C219" s="69">
        <v>57921.499199999998</v>
      </c>
      <c r="D219" s="69">
        <v>2.0000000000000001E-4</v>
      </c>
      <c r="E219" s="37">
        <f t="shared" si="42"/>
        <v>36937.609927977574</v>
      </c>
      <c r="F219" s="56">
        <f t="shared" si="46"/>
        <v>36938</v>
      </c>
      <c r="G219" s="33">
        <f t="shared" si="39"/>
        <v>-0.17685609999898588</v>
      </c>
      <c r="K219" s="1">
        <f t="shared" si="40"/>
        <v>-0.17685609999898588</v>
      </c>
      <c r="P219" s="7">
        <f t="shared" si="43"/>
        <v>-0.18621020403145022</v>
      </c>
      <c r="Q219" s="119">
        <f t="shared" si="44"/>
        <v>42902.999199999998</v>
      </c>
      <c r="R219" s="1">
        <f t="shared" si="41"/>
        <v>8.7499262250165604E-5</v>
      </c>
      <c r="S219" s="15">
        <v>1</v>
      </c>
      <c r="T219" s="1">
        <f t="shared" si="45"/>
        <v>8.7499262250165604E-5</v>
      </c>
    </row>
    <row r="220" spans="1:21" x14ac:dyDescent="0.2">
      <c r="A220" s="57" t="s">
        <v>151</v>
      </c>
      <c r="B220" s="58" t="s">
        <v>49</v>
      </c>
      <c r="C220" s="57">
        <v>58357.657399999996</v>
      </c>
      <c r="D220" s="57">
        <v>5.0000000000000001E-4</v>
      </c>
      <c r="E220" s="37">
        <f t="shared" si="42"/>
        <v>37899.59603518754</v>
      </c>
      <c r="F220" s="56">
        <f t="shared" si="46"/>
        <v>37900</v>
      </c>
      <c r="G220" s="33">
        <f t="shared" si="39"/>
        <v>-0.18315499999880558</v>
      </c>
      <c r="K220" s="1">
        <f t="shared" si="40"/>
        <v>-0.18315499999880558</v>
      </c>
      <c r="P220" s="7">
        <f t="shared" si="43"/>
        <v>-0.19462441793619056</v>
      </c>
      <c r="Q220" s="119">
        <f t="shared" si="44"/>
        <v>43339.157399999996</v>
      </c>
      <c r="R220" s="1">
        <f t="shared" si="41"/>
        <v>1.3154754782240843E-4</v>
      </c>
      <c r="S220" s="15">
        <v>1</v>
      </c>
      <c r="T220" s="1">
        <f t="shared" si="45"/>
        <v>1.3154754782240843E-4</v>
      </c>
    </row>
    <row r="221" spans="1:21" x14ac:dyDescent="0.2">
      <c r="A221" s="73" t="s">
        <v>153</v>
      </c>
      <c r="B221" s="74" t="s">
        <v>49</v>
      </c>
      <c r="C221" s="75">
        <v>58606.113299999997</v>
      </c>
      <c r="D221" s="75" t="s">
        <v>154</v>
      </c>
      <c r="E221" s="37">
        <f t="shared" si="42"/>
        <v>38447.587851125776</v>
      </c>
      <c r="F221" s="56">
        <f t="shared" si="46"/>
        <v>38448</v>
      </c>
      <c r="G221" s="33">
        <f t="shared" si="39"/>
        <v>-0.18686560000060126</v>
      </c>
      <c r="K221" s="1">
        <f t="shared" si="40"/>
        <v>-0.18686560000060126</v>
      </c>
      <c r="P221" s="7">
        <f t="shared" si="43"/>
        <v>-0.19949890661057151</v>
      </c>
      <c r="Q221" s="119">
        <f t="shared" si="44"/>
        <v>43587.613299999997</v>
      </c>
      <c r="R221" s="1">
        <f t="shared" si="41"/>
        <v>1.5960043590151806E-4</v>
      </c>
      <c r="S221" s="15">
        <v>1</v>
      </c>
      <c r="T221" s="1">
        <f t="shared" si="45"/>
        <v>1.5960043590151806E-4</v>
      </c>
    </row>
    <row r="222" spans="1:21" x14ac:dyDescent="0.2">
      <c r="A222" s="73" t="s">
        <v>153</v>
      </c>
      <c r="B222" s="74" t="s">
        <v>64</v>
      </c>
      <c r="C222" s="75">
        <v>58628.106399999997</v>
      </c>
      <c r="D222" s="75" t="s">
        <v>154</v>
      </c>
      <c r="E222" s="37">
        <f t="shared" si="42"/>
        <v>38496.095609674114</v>
      </c>
      <c r="F222" s="56">
        <f t="shared" si="46"/>
        <v>38496.5</v>
      </c>
      <c r="G222" s="33">
        <f t="shared" si="39"/>
        <v>-0.18334792499808827</v>
      </c>
      <c r="K222" s="1">
        <f t="shared" si="40"/>
        <v>-0.18334792499808827</v>
      </c>
      <c r="P222" s="7">
        <f t="shared" si="43"/>
        <v>-0.19993316116681242</v>
      </c>
      <c r="Q222" s="119">
        <f t="shared" si="44"/>
        <v>43609.606399999997</v>
      </c>
      <c r="R222" s="1">
        <f t="shared" si="41"/>
        <v>2.7507005877235567E-4</v>
      </c>
      <c r="S222" s="15">
        <v>1</v>
      </c>
      <c r="T222" s="1">
        <f t="shared" si="45"/>
        <v>2.7507005877235567E-4</v>
      </c>
    </row>
    <row r="223" spans="1:21" x14ac:dyDescent="0.2">
      <c r="A223" s="73" t="s">
        <v>153</v>
      </c>
      <c r="B223" s="74" t="s">
        <v>64</v>
      </c>
      <c r="C223" s="75">
        <v>58629.0265</v>
      </c>
      <c r="D223" s="75" t="s">
        <v>154</v>
      </c>
      <c r="E223" s="37">
        <f t="shared" si="42"/>
        <v>38498.124972912607</v>
      </c>
      <c r="F223" s="56">
        <f t="shared" si="46"/>
        <v>38498.5</v>
      </c>
      <c r="G223" s="33">
        <f t="shared" si="39"/>
        <v>-0.17003482499421807</v>
      </c>
      <c r="K223" s="1">
        <f t="shared" si="40"/>
        <v>-0.17003482499421807</v>
      </c>
      <c r="P223" s="7">
        <f t="shared" si="43"/>
        <v>-0.19995107850184959</v>
      </c>
      <c r="Q223" s="119">
        <f t="shared" si="44"/>
        <v>43610.5265</v>
      </c>
      <c r="R223" s="1">
        <f t="shared" si="41"/>
        <v>8.949822239328755E-4</v>
      </c>
      <c r="S223" s="15">
        <v>1</v>
      </c>
      <c r="T223" s="1">
        <f t="shared" si="45"/>
        <v>8.949822239328755E-4</v>
      </c>
    </row>
    <row r="224" spans="1:21" x14ac:dyDescent="0.2">
      <c r="A224" s="70" t="s">
        <v>155</v>
      </c>
      <c r="B224" s="71" t="s">
        <v>64</v>
      </c>
      <c r="C224" s="72">
        <v>58993.117899999997</v>
      </c>
      <c r="D224" s="72" t="s">
        <v>156</v>
      </c>
      <c r="E224" s="37">
        <f t="shared" si="42"/>
        <v>39301.161276149891</v>
      </c>
      <c r="F224" s="56">
        <f t="shared" si="46"/>
        <v>39301.5</v>
      </c>
      <c r="G224" s="33">
        <f t="shared" si="39"/>
        <v>-0.15357517499796813</v>
      </c>
      <c r="K224" s="1">
        <f t="shared" si="40"/>
        <v>-0.15357517499796813</v>
      </c>
      <c r="P224" s="7">
        <f t="shared" si="43"/>
        <v>-0.20720844619320378</v>
      </c>
      <c r="Q224" s="119">
        <f t="shared" si="44"/>
        <v>43974.617899999997</v>
      </c>
      <c r="R224" s="1">
        <f t="shared" si="41"/>
        <v>2.8765277791016936E-3</v>
      </c>
      <c r="S224" s="15">
        <v>1</v>
      </c>
      <c r="T224" s="1">
        <f t="shared" si="45"/>
        <v>2.8765277791016936E-3</v>
      </c>
    </row>
    <row r="225" spans="1:20" x14ac:dyDescent="0.2">
      <c r="A225" s="70" t="s">
        <v>155</v>
      </c>
      <c r="B225" s="71" t="s">
        <v>64</v>
      </c>
      <c r="C225" s="72">
        <v>58993.118000000002</v>
      </c>
      <c r="D225" s="72" t="s">
        <v>50</v>
      </c>
      <c r="E225" s="37">
        <f t="shared" si="42"/>
        <v>39301.16149670889</v>
      </c>
      <c r="F225" s="56">
        <f t="shared" si="46"/>
        <v>39301.5</v>
      </c>
      <c r="G225" s="33">
        <f t="shared" si="39"/>
        <v>-0.15347517499321839</v>
      </c>
      <c r="K225" s="1">
        <f t="shared" si="40"/>
        <v>-0.15347517499321839</v>
      </c>
      <c r="P225" s="7">
        <f t="shared" si="43"/>
        <v>-0.20720844619320378</v>
      </c>
      <c r="Q225" s="119">
        <f t="shared" si="44"/>
        <v>43974.618000000002</v>
      </c>
      <c r="R225" s="1">
        <f t="shared" si="41"/>
        <v>2.887264433851179E-3</v>
      </c>
      <c r="S225" s="15">
        <v>1</v>
      </c>
      <c r="T225" s="1">
        <f t="shared" si="45"/>
        <v>2.887264433851179E-3</v>
      </c>
    </row>
    <row r="226" spans="1:20" x14ac:dyDescent="0.2">
      <c r="A226" s="70" t="s">
        <v>155</v>
      </c>
      <c r="B226" s="71" t="s">
        <v>64</v>
      </c>
      <c r="C226" s="72">
        <v>58993.1181</v>
      </c>
      <c r="D226" s="72" t="s">
        <v>54</v>
      </c>
      <c r="E226" s="37">
        <f t="shared" si="42"/>
        <v>39301.161717267867</v>
      </c>
      <c r="F226" s="56">
        <f t="shared" si="46"/>
        <v>39301.5</v>
      </c>
      <c r="G226" s="33">
        <f t="shared" si="39"/>
        <v>-0.1533751749957446</v>
      </c>
      <c r="K226" s="1">
        <f t="shared" si="40"/>
        <v>-0.1533751749957446</v>
      </c>
      <c r="P226" s="7">
        <f t="shared" si="43"/>
        <v>-0.20720844619320378</v>
      </c>
      <c r="Q226" s="119">
        <f t="shared" si="44"/>
        <v>43974.6181</v>
      </c>
      <c r="R226" s="1">
        <f t="shared" si="41"/>
        <v>2.8980210878191879E-3</v>
      </c>
      <c r="S226" s="15">
        <v>1</v>
      </c>
      <c r="T226" s="1">
        <f t="shared" si="45"/>
        <v>2.8980210878191879E-3</v>
      </c>
    </row>
    <row r="227" spans="1:20" x14ac:dyDescent="0.2">
      <c r="A227" s="70" t="s">
        <v>152</v>
      </c>
      <c r="B227" s="71" t="s">
        <v>64</v>
      </c>
      <c r="C227" s="72">
        <v>58999.426500000001</v>
      </c>
      <c r="D227" s="72">
        <v>4.0000000000000002E-4</v>
      </c>
      <c r="E227" s="37">
        <f t="shared" si="42"/>
        <v>39315.075460397595</v>
      </c>
      <c r="F227" s="56">
        <f t="shared" si="46"/>
        <v>39315.5</v>
      </c>
      <c r="G227" s="33">
        <f t="shared" si="39"/>
        <v>-0.19248347499524243</v>
      </c>
      <c r="K227" s="1">
        <f t="shared" si="40"/>
        <v>-0.19248347499524243</v>
      </c>
      <c r="P227" s="7">
        <f t="shared" si="43"/>
        <v>-0.20733610026459132</v>
      </c>
      <c r="Q227" s="119">
        <f t="shared" si="44"/>
        <v>43980.926500000001</v>
      </c>
      <c r="R227" s="1">
        <f t="shared" si="41"/>
        <v>2.2060047739170104E-4</v>
      </c>
      <c r="S227" s="15">
        <v>1</v>
      </c>
      <c r="T227" s="1">
        <f t="shared" si="45"/>
        <v>2.2060047739170104E-4</v>
      </c>
    </row>
    <row r="228" spans="1:20" x14ac:dyDescent="0.2">
      <c r="A228" s="70" t="s">
        <v>152</v>
      </c>
      <c r="B228" s="71" t="s">
        <v>49</v>
      </c>
      <c r="C228" s="72">
        <v>59001.469599999997</v>
      </c>
      <c r="D228" s="72">
        <v>8.9999999999999998E-4</v>
      </c>
      <c r="E228" s="37">
        <f t="shared" si="42"/>
        <v>39319.581701058982</v>
      </c>
      <c r="F228" s="56">
        <f t="shared" si="46"/>
        <v>39320</v>
      </c>
      <c r="G228" s="33">
        <f t="shared" si="39"/>
        <v>-0.18965400000161026</v>
      </c>
      <c r="K228" s="1">
        <f t="shared" si="40"/>
        <v>-0.18965400000161026</v>
      </c>
      <c r="P228" s="7">
        <f t="shared" si="43"/>
        <v>-0.20737714011581146</v>
      </c>
      <c r="Q228" s="119">
        <f t="shared" si="44"/>
        <v>43982.969599999997</v>
      </c>
      <c r="R228" s="1">
        <f t="shared" si="41"/>
        <v>3.141096955076078E-4</v>
      </c>
      <c r="S228" s="15">
        <v>1</v>
      </c>
      <c r="T228" s="1">
        <f t="shared" si="45"/>
        <v>3.141096955076078E-4</v>
      </c>
    </row>
    <row r="229" spans="1:20" ht="12" customHeight="1" x14ac:dyDescent="0.2">
      <c r="A229" s="73" t="s">
        <v>243</v>
      </c>
      <c r="B229" s="74" t="s">
        <v>49</v>
      </c>
      <c r="C229" s="75">
        <v>59042.723299999998</v>
      </c>
      <c r="D229" s="75">
        <v>5.9999999999999995E-4</v>
      </c>
      <c r="E229" s="37">
        <f t="shared" si="42"/>
        <v>39410.570443838573</v>
      </c>
      <c r="F229" s="56">
        <f t="shared" si="46"/>
        <v>39411</v>
      </c>
      <c r="G229" s="33">
        <f t="shared" si="39"/>
        <v>-0.19475794999743812</v>
      </c>
      <c r="K229" s="1">
        <f t="shared" si="40"/>
        <v>-0.19475794999743812</v>
      </c>
      <c r="P229" s="7">
        <f t="shared" si="43"/>
        <v>-0.20820791158603263</v>
      </c>
      <c r="Q229" s="119">
        <f t="shared" si="44"/>
        <v>44024.223299999998</v>
      </c>
      <c r="R229" s="1">
        <f t="shared" si="41"/>
        <v>1.8090146673466794E-4</v>
      </c>
      <c r="S229" s="15">
        <v>1</v>
      </c>
      <c r="T229" s="1">
        <f t="shared" si="45"/>
        <v>1.8090146673466794E-4</v>
      </c>
    </row>
    <row r="230" spans="1:20" ht="12" customHeight="1" x14ac:dyDescent="0.2">
      <c r="A230" s="70" t="s">
        <v>155</v>
      </c>
      <c r="B230" s="71" t="s">
        <v>64</v>
      </c>
      <c r="C230" s="72">
        <v>59053.377</v>
      </c>
      <c r="D230" s="72" t="s">
        <v>154</v>
      </c>
      <c r="E230" s="37">
        <f t="shared" si="42"/>
        <v>39434.068136626156</v>
      </c>
      <c r="F230" s="56">
        <f t="shared" si="46"/>
        <v>39434.5</v>
      </c>
      <c r="G230" s="33">
        <f t="shared" si="39"/>
        <v>-0.19580402499559568</v>
      </c>
      <c r="K230" s="1">
        <f t="shared" si="40"/>
        <v>-0.19580402499559568</v>
      </c>
      <c r="P230" s="7">
        <f t="shared" si="43"/>
        <v>-0.20842271603469389</v>
      </c>
      <c r="Q230" s="119">
        <f t="shared" si="44"/>
        <v>44034.877</v>
      </c>
      <c r="R230" s="1">
        <f t="shared" si="41"/>
        <v>1.5923136354021751E-4</v>
      </c>
      <c r="S230" s="15">
        <v>1</v>
      </c>
      <c r="T230" s="1">
        <f t="shared" si="45"/>
        <v>1.5923136354021751E-4</v>
      </c>
    </row>
    <row r="231" spans="1:20" ht="12" customHeight="1" x14ac:dyDescent="0.2">
      <c r="A231" s="111" t="s">
        <v>245</v>
      </c>
      <c r="B231" s="112" t="s">
        <v>49</v>
      </c>
      <c r="C231" s="113">
        <v>59290.275899999775</v>
      </c>
      <c r="D231" s="111" t="s">
        <v>50</v>
      </c>
      <c r="E231" s="37">
        <f t="shared" si="42"/>
        <v>39956.569950447629</v>
      </c>
      <c r="F231" s="56">
        <f t="shared" si="46"/>
        <v>39957</v>
      </c>
      <c r="G231" s="33">
        <f t="shared" si="39"/>
        <v>-0.19498165021650493</v>
      </c>
      <c r="K231" s="1">
        <f t="shared" si="40"/>
        <v>-0.19498165021650493</v>
      </c>
      <c r="P231" s="7">
        <f t="shared" si="43"/>
        <v>-0.21322673745740905</v>
      </c>
      <c r="Q231" s="119">
        <f t="shared" si="44"/>
        <v>44271.775899999775</v>
      </c>
      <c r="R231" s="1">
        <f t="shared" si="41"/>
        <v>3.3288320842820245E-4</v>
      </c>
      <c r="S231" s="15">
        <v>1</v>
      </c>
      <c r="T231" s="1">
        <f t="shared" si="45"/>
        <v>3.3288320842820245E-4</v>
      </c>
    </row>
    <row r="232" spans="1:20" ht="12" customHeight="1" x14ac:dyDescent="0.2">
      <c r="A232" s="111" t="s">
        <v>245</v>
      </c>
      <c r="B232" s="112" t="s">
        <v>49</v>
      </c>
      <c r="C232" s="113">
        <v>59290.276300000027</v>
      </c>
      <c r="D232" s="111" t="s">
        <v>54</v>
      </c>
      <c r="E232" s="37">
        <f t="shared" si="42"/>
        <v>39956.570832684127</v>
      </c>
      <c r="F232" s="56">
        <f t="shared" si="46"/>
        <v>39957</v>
      </c>
      <c r="G232" s="33">
        <f t="shared" si="39"/>
        <v>-0.19458164996467531</v>
      </c>
      <c r="K232" s="1">
        <f t="shared" si="40"/>
        <v>-0.19458164996467531</v>
      </c>
      <c r="P232" s="7">
        <f t="shared" si="43"/>
        <v>-0.21322673745740905</v>
      </c>
      <c r="Q232" s="119">
        <f t="shared" si="44"/>
        <v>44271.776300000027</v>
      </c>
      <c r="R232" s="1">
        <f t="shared" si="41"/>
        <v>3.476392876116964E-4</v>
      </c>
      <c r="S232" s="15">
        <v>1</v>
      </c>
      <c r="T232" s="1">
        <f t="shared" si="45"/>
        <v>3.476392876116964E-4</v>
      </c>
    </row>
    <row r="233" spans="1:20" ht="12" customHeight="1" x14ac:dyDescent="0.2">
      <c r="A233" s="111" t="s">
        <v>245</v>
      </c>
      <c r="B233" s="112" t="s">
        <v>49</v>
      </c>
      <c r="C233" s="113">
        <v>59290.276399999857</v>
      </c>
      <c r="D233" s="111" t="s">
        <v>156</v>
      </c>
      <c r="E233" s="37">
        <f t="shared" si="42"/>
        <v>39956.57105324274</v>
      </c>
      <c r="F233" s="56">
        <f t="shared" si="46"/>
        <v>39957</v>
      </c>
      <c r="G233" s="33">
        <f t="shared" si="39"/>
        <v>-0.19448165013454854</v>
      </c>
      <c r="K233" s="1">
        <f t="shared" si="40"/>
        <v>-0.19448165013454854</v>
      </c>
      <c r="P233" s="7">
        <f t="shared" si="43"/>
        <v>-0.21322673745740905</v>
      </c>
      <c r="Q233" s="119">
        <f t="shared" si="44"/>
        <v>44271.776399999857</v>
      </c>
      <c r="R233" s="1">
        <f t="shared" si="41"/>
        <v>3.513782987416658E-4</v>
      </c>
      <c r="S233" s="15">
        <v>1</v>
      </c>
      <c r="T233" s="1">
        <f t="shared" si="45"/>
        <v>3.513782987416658E-4</v>
      </c>
    </row>
    <row r="234" spans="1:20" ht="12" customHeight="1" x14ac:dyDescent="0.2">
      <c r="A234" s="111" t="s">
        <v>245</v>
      </c>
      <c r="B234" s="112" t="s">
        <v>49</v>
      </c>
      <c r="C234" s="113">
        <v>59313.167899999768</v>
      </c>
      <c r="D234" s="111" t="s">
        <v>54</v>
      </c>
      <c r="E234" s="37">
        <f t="shared" si="42"/>
        <v>40007.060313729213</v>
      </c>
      <c r="F234" s="56">
        <f t="shared" si="46"/>
        <v>40007.5</v>
      </c>
      <c r="G234" s="33">
        <f t="shared" si="39"/>
        <v>-0.19935087522753747</v>
      </c>
      <c r="K234" s="1">
        <f t="shared" si="40"/>
        <v>-0.19935087522753747</v>
      </c>
      <c r="P234" s="7">
        <f t="shared" si="43"/>
        <v>-0.21369389470875111</v>
      </c>
      <c r="Q234" s="119">
        <f t="shared" si="44"/>
        <v>44294.667899999768</v>
      </c>
      <c r="R234" s="1">
        <f t="shared" si="41"/>
        <v>2.057222078384739E-4</v>
      </c>
      <c r="S234" s="15">
        <v>1</v>
      </c>
      <c r="T234" s="1">
        <f t="shared" si="45"/>
        <v>2.057222078384739E-4</v>
      </c>
    </row>
    <row r="235" spans="1:20" ht="12" customHeight="1" x14ac:dyDescent="0.2">
      <c r="A235" s="111" t="s">
        <v>245</v>
      </c>
      <c r="B235" s="112" t="s">
        <v>49</v>
      </c>
      <c r="C235" s="113">
        <v>59313.1697999998</v>
      </c>
      <c r="D235" s="111" t="s">
        <v>156</v>
      </c>
      <c r="E235" s="37">
        <f t="shared" si="42"/>
        <v>40007.064504350041</v>
      </c>
      <c r="F235" s="56">
        <f t="shared" si="46"/>
        <v>40007.5</v>
      </c>
      <c r="G235" s="33">
        <f t="shared" si="39"/>
        <v>-0.19745087519549998</v>
      </c>
      <c r="K235" s="1">
        <f t="shared" si="40"/>
        <v>-0.19745087519549998</v>
      </c>
      <c r="P235" s="7">
        <f t="shared" si="43"/>
        <v>-0.21369389470875111</v>
      </c>
      <c r="Q235" s="119">
        <f t="shared" si="44"/>
        <v>44294.6697999998</v>
      </c>
      <c r="R235" s="1">
        <f t="shared" si="41"/>
        <v>2.6383568290785708E-4</v>
      </c>
      <c r="S235" s="15">
        <v>1</v>
      </c>
      <c r="T235" s="1">
        <f t="shared" si="45"/>
        <v>2.6383568290785708E-4</v>
      </c>
    </row>
    <row r="236" spans="1:20" ht="12" customHeight="1" x14ac:dyDescent="0.2">
      <c r="A236" s="111" t="s">
        <v>245</v>
      </c>
      <c r="B236" s="112" t="s">
        <v>49</v>
      </c>
      <c r="C236" s="113">
        <v>59313.169900000095</v>
      </c>
      <c r="D236" s="111" t="s">
        <v>54</v>
      </c>
      <c r="E236" s="37">
        <f t="shared" si="42"/>
        <v>40007.06472490968</v>
      </c>
      <c r="F236" s="56">
        <f t="shared" si="46"/>
        <v>40007.5</v>
      </c>
      <c r="G236" s="33">
        <f t="shared" si="39"/>
        <v>-0.19735087489971193</v>
      </c>
      <c r="K236" s="1">
        <f t="shared" si="40"/>
        <v>-0.19735087489971193</v>
      </c>
      <c r="P236" s="7">
        <f t="shared" si="43"/>
        <v>-0.21369389470875111</v>
      </c>
      <c r="Q236" s="119">
        <f t="shared" si="44"/>
        <v>44294.669900000095</v>
      </c>
      <c r="R236" s="1">
        <f t="shared" si="41"/>
        <v>2.6709429647864714E-4</v>
      </c>
      <c r="S236" s="15">
        <v>1</v>
      </c>
      <c r="T236" s="1">
        <f t="shared" si="45"/>
        <v>2.6709429647864714E-4</v>
      </c>
    </row>
    <row r="237" spans="1:20" ht="12" customHeight="1" x14ac:dyDescent="0.2">
      <c r="A237" s="111" t="s">
        <v>245</v>
      </c>
      <c r="B237" s="112" t="s">
        <v>49</v>
      </c>
      <c r="C237" s="113">
        <v>59313.170500000007</v>
      </c>
      <c r="D237" s="111" t="s">
        <v>50</v>
      </c>
      <c r="E237" s="37">
        <f t="shared" si="42"/>
        <v>40007.066048263405</v>
      </c>
      <c r="F237" s="56">
        <f t="shared" si="46"/>
        <v>40007.5</v>
      </c>
      <c r="G237" s="33">
        <f t="shared" si="39"/>
        <v>-0.19675087498762878</v>
      </c>
      <c r="K237" s="1">
        <f t="shared" si="40"/>
        <v>-0.19675087498762878</v>
      </c>
      <c r="P237" s="7">
        <f t="shared" si="43"/>
        <v>-0.21369389470875111</v>
      </c>
      <c r="Q237" s="119">
        <f t="shared" si="44"/>
        <v>44294.670500000007</v>
      </c>
      <c r="R237" s="1">
        <f t="shared" si="41"/>
        <v>2.8706591727034028E-4</v>
      </c>
      <c r="S237" s="15">
        <v>1</v>
      </c>
      <c r="T237" s="1">
        <f t="shared" si="45"/>
        <v>2.8706591727034028E-4</v>
      </c>
    </row>
    <row r="238" spans="1:20" ht="12" customHeight="1" x14ac:dyDescent="0.2">
      <c r="A238" s="111" t="s">
        <v>245</v>
      </c>
      <c r="B238" s="112" t="s">
        <v>49</v>
      </c>
      <c r="C238" s="113">
        <v>59313.171300000045</v>
      </c>
      <c r="D238" s="111" t="s">
        <v>240</v>
      </c>
      <c r="E238" s="37">
        <f t="shared" si="42"/>
        <v>40007.067812735382</v>
      </c>
      <c r="F238" s="56">
        <f t="shared" si="46"/>
        <v>40007.5</v>
      </c>
      <c r="G238" s="33">
        <f t="shared" si="39"/>
        <v>-0.19595087494963082</v>
      </c>
      <c r="K238" s="1">
        <f t="shared" si="40"/>
        <v>-0.19595087494963082</v>
      </c>
      <c r="P238" s="7">
        <f t="shared" si="43"/>
        <v>-0.21369389470875111</v>
      </c>
      <c r="Q238" s="119">
        <f t="shared" si="44"/>
        <v>44294.671300000045</v>
      </c>
      <c r="R238" s="1">
        <f t="shared" si="41"/>
        <v>3.1481475017253315E-4</v>
      </c>
      <c r="S238" s="15">
        <v>1</v>
      </c>
      <c r="T238" s="1">
        <f t="shared" si="45"/>
        <v>3.1481475017253315E-4</v>
      </c>
    </row>
    <row r="239" spans="1:20" ht="12" customHeight="1" x14ac:dyDescent="0.2">
      <c r="A239" s="111" t="s">
        <v>245</v>
      </c>
      <c r="B239" s="112" t="s">
        <v>49</v>
      </c>
      <c r="C239" s="113">
        <v>59313.173099999782</v>
      </c>
      <c r="D239" s="111" t="s">
        <v>246</v>
      </c>
      <c r="E239" s="37">
        <f t="shared" si="42"/>
        <v>40007.071782796564</v>
      </c>
      <c r="F239" s="56">
        <f t="shared" si="46"/>
        <v>40007.5</v>
      </c>
      <c r="G239" s="33">
        <f t="shared" si="39"/>
        <v>-0.19415087521338137</v>
      </c>
      <c r="K239" s="1">
        <f t="shared" si="40"/>
        <v>-0.19415087521338137</v>
      </c>
      <c r="P239" s="7">
        <f t="shared" si="43"/>
        <v>-0.21369389470875111</v>
      </c>
      <c r="Q239" s="119">
        <f t="shared" si="44"/>
        <v>44294.673099999782</v>
      </c>
      <c r="R239" s="1">
        <f t="shared" si="41"/>
        <v>3.8192961099640173E-4</v>
      </c>
      <c r="S239" s="15">
        <v>1</v>
      </c>
      <c r="T239" s="1">
        <f t="shared" si="45"/>
        <v>3.8192961099640173E-4</v>
      </c>
    </row>
    <row r="240" spans="1:20" ht="12" customHeight="1" x14ac:dyDescent="0.2">
      <c r="A240" s="111" t="s">
        <v>245</v>
      </c>
      <c r="B240" s="112" t="s">
        <v>49</v>
      </c>
      <c r="C240" s="113">
        <v>59316.12099999981</v>
      </c>
      <c r="D240" s="111" t="s">
        <v>54</v>
      </c>
      <c r="E240" s="37">
        <f t="shared" si="42"/>
        <v>40013.573641171512</v>
      </c>
      <c r="F240" s="56">
        <f t="shared" si="46"/>
        <v>40014</v>
      </c>
      <c r="G240" s="33">
        <f t="shared" si="39"/>
        <v>-0.1933083001858904</v>
      </c>
      <c r="K240" s="1">
        <f t="shared" si="40"/>
        <v>-0.1933083001858904</v>
      </c>
      <c r="P240" s="7">
        <f t="shared" si="43"/>
        <v>-0.21375406028870689</v>
      </c>
      <c r="Q240" s="119">
        <f t="shared" si="44"/>
        <v>44297.62099999981</v>
      </c>
      <c r="R240" s="1">
        <f t="shared" si="41"/>
        <v>4.1802910618192235E-4</v>
      </c>
      <c r="S240" s="15">
        <v>1</v>
      </c>
      <c r="T240" s="1">
        <f t="shared" si="45"/>
        <v>4.1802910618192235E-4</v>
      </c>
    </row>
    <row r="241" spans="1:20" ht="12" customHeight="1" x14ac:dyDescent="0.2">
      <c r="A241" s="111" t="s">
        <v>245</v>
      </c>
      <c r="B241" s="112" t="s">
        <v>49</v>
      </c>
      <c r="C241" s="113">
        <v>59316.121999999974</v>
      </c>
      <c r="D241" s="111" t="s">
        <v>246</v>
      </c>
      <c r="E241" s="37">
        <f t="shared" si="42"/>
        <v>40013.575846761742</v>
      </c>
      <c r="F241" s="56">
        <f t="shared" si="46"/>
        <v>40014</v>
      </c>
      <c r="G241" s="33">
        <f t="shared" si="39"/>
        <v>-0.19230830002197763</v>
      </c>
      <c r="K241" s="1">
        <f t="shared" si="40"/>
        <v>-0.19230830002197763</v>
      </c>
      <c r="P241" s="7">
        <f t="shared" si="43"/>
        <v>-0.21375406028870689</v>
      </c>
      <c r="Q241" s="119">
        <f t="shared" si="44"/>
        <v>44297.621999999974</v>
      </c>
      <c r="R241" s="1">
        <f t="shared" si="41"/>
        <v>4.5992063341802338E-4</v>
      </c>
      <c r="S241" s="15">
        <v>1</v>
      </c>
      <c r="T241" s="1">
        <f t="shared" si="45"/>
        <v>4.5992063341802338E-4</v>
      </c>
    </row>
    <row r="242" spans="1:20" ht="12" customHeight="1" x14ac:dyDescent="0.2">
      <c r="A242" s="111" t="s">
        <v>245</v>
      </c>
      <c r="B242" s="112" t="s">
        <v>49</v>
      </c>
      <c r="C242" s="113">
        <v>59375.0625</v>
      </c>
      <c r="D242" s="111" t="s">
        <v>240</v>
      </c>
      <c r="E242" s="37">
        <f t="shared" si="42"/>
        <v>40143.574416436772</v>
      </c>
      <c r="F242" s="56">
        <f t="shared" si="46"/>
        <v>40144</v>
      </c>
      <c r="G242" s="33">
        <f t="shared" si="39"/>
        <v>-0.19295679999777349</v>
      </c>
      <c r="K242" s="1">
        <f t="shared" si="40"/>
        <v>-0.19295679999777349</v>
      </c>
      <c r="P242" s="7">
        <f t="shared" si="43"/>
        <v>-0.21495911663527401</v>
      </c>
      <c r="Q242" s="119">
        <f t="shared" si="44"/>
        <v>44356.5625</v>
      </c>
      <c r="R242" s="1">
        <f t="shared" si="41"/>
        <v>4.8410193741683211E-4</v>
      </c>
      <c r="S242" s="15">
        <v>1</v>
      </c>
      <c r="T242" s="1">
        <f t="shared" si="45"/>
        <v>4.8410193741683211E-4</v>
      </c>
    </row>
    <row r="243" spans="1:20" ht="12" customHeight="1" x14ac:dyDescent="0.2">
      <c r="A243" s="111" t="s">
        <v>245</v>
      </c>
      <c r="B243" s="112" t="s">
        <v>49</v>
      </c>
      <c r="C243" s="113">
        <v>59375.063699999824</v>
      </c>
      <c r="D243" s="111" t="s">
        <v>246</v>
      </c>
      <c r="E243" s="37">
        <f t="shared" si="42"/>
        <v>40143.577063144228</v>
      </c>
      <c r="F243" s="56">
        <f t="shared" si="46"/>
        <v>40144</v>
      </c>
      <c r="G243" s="33">
        <f t="shared" si="39"/>
        <v>-0.19175680017360719</v>
      </c>
      <c r="K243" s="1">
        <f t="shared" si="40"/>
        <v>-0.19175680017360719</v>
      </c>
      <c r="P243" s="7">
        <f t="shared" si="43"/>
        <v>-0.21495911663527401</v>
      </c>
      <c r="Q243" s="119">
        <f t="shared" si="44"/>
        <v>44356.563699999824</v>
      </c>
      <c r="R243" s="1">
        <f t="shared" si="41"/>
        <v>5.3834748918733496E-4</v>
      </c>
      <c r="S243" s="15">
        <v>1</v>
      </c>
      <c r="T243" s="1">
        <f t="shared" si="45"/>
        <v>5.3834748918733496E-4</v>
      </c>
    </row>
    <row r="244" spans="1:20" ht="12" customHeight="1" x14ac:dyDescent="0.2">
      <c r="A244" s="73" t="s">
        <v>244</v>
      </c>
      <c r="B244" s="74" t="s">
        <v>49</v>
      </c>
      <c r="C244" s="75">
        <v>59405.434800000003</v>
      </c>
      <c r="D244" s="75">
        <v>2.9999999999999997E-4</v>
      </c>
      <c r="E244" s="37">
        <f t="shared" si="42"/>
        <v>40210.563253615612</v>
      </c>
      <c r="F244" s="56">
        <f t="shared" si="46"/>
        <v>40211</v>
      </c>
      <c r="G244" s="33">
        <f t="shared" si="39"/>
        <v>-0.19801794999511912</v>
      </c>
      <c r="K244" s="1">
        <f t="shared" si="40"/>
        <v>-0.19801794999511912</v>
      </c>
      <c r="P244" s="7">
        <f t="shared" si="43"/>
        <v>-0.21558148190656967</v>
      </c>
      <c r="Q244" s="119">
        <f t="shared" si="44"/>
        <v>44386.934800000003</v>
      </c>
      <c r="R244" s="1">
        <f t="shared" si="41"/>
        <v>3.0847765320454171E-4</v>
      </c>
      <c r="S244" s="15">
        <v>1</v>
      </c>
      <c r="T244" s="1">
        <f t="shared" si="45"/>
        <v>3.0847765320454171E-4</v>
      </c>
    </row>
    <row r="245" spans="1:20" ht="12" customHeight="1" x14ac:dyDescent="0.2">
      <c r="A245" s="70" t="s">
        <v>155</v>
      </c>
      <c r="B245" s="71" t="s">
        <v>64</v>
      </c>
      <c r="C245" s="72">
        <v>59858.168899999997</v>
      </c>
      <c r="D245" s="72" t="s">
        <v>156</v>
      </c>
      <c r="E245" s="37">
        <f t="shared" si="42"/>
        <v>41209.108997935458</v>
      </c>
      <c r="F245" s="56">
        <f t="shared" si="46"/>
        <v>41209.5</v>
      </c>
      <c r="G245" s="33">
        <f t="shared" si="39"/>
        <v>-0.17727777499385411</v>
      </c>
      <c r="K245" s="1">
        <f t="shared" si="40"/>
        <v>-0.17727777499385411</v>
      </c>
      <c r="P245" s="7">
        <f t="shared" si="43"/>
        <v>-0.22496118861614856</v>
      </c>
      <c r="Q245" s="119">
        <f t="shared" si="44"/>
        <v>44839.668899999997</v>
      </c>
      <c r="R245" s="1">
        <f t="shared" si="41"/>
        <v>2.2737079346748157E-3</v>
      </c>
      <c r="S245" s="15">
        <v>1</v>
      </c>
      <c r="T245" s="1">
        <f t="shared" si="45"/>
        <v>2.2737079346748157E-3</v>
      </c>
    </row>
    <row r="246" spans="1:20" ht="12" customHeight="1" x14ac:dyDescent="0.2">
      <c r="A246" s="70" t="s">
        <v>155</v>
      </c>
      <c r="B246" s="71" t="s">
        <v>64</v>
      </c>
      <c r="C246" s="72">
        <v>59858.169900000001</v>
      </c>
      <c r="D246" s="72" t="s">
        <v>50</v>
      </c>
      <c r="E246" s="37">
        <f t="shared" si="42"/>
        <v>41209.111203525339</v>
      </c>
      <c r="F246" s="56">
        <f t="shared" ref="F246:F248" si="47">ROUND(2*E246,0)/2+0.5</f>
        <v>41209.5</v>
      </c>
      <c r="G246" s="33">
        <f t="shared" si="39"/>
        <v>-0.1762777749900124</v>
      </c>
      <c r="K246" s="1">
        <f t="shared" si="40"/>
        <v>-0.1762777749900124</v>
      </c>
      <c r="P246" s="7">
        <f t="shared" si="43"/>
        <v>-0.22496118861614856</v>
      </c>
      <c r="Q246" s="119">
        <f t="shared" si="44"/>
        <v>44839.669900000001</v>
      </c>
      <c r="R246" s="1">
        <f t="shared" si="41"/>
        <v>2.3700747622934591E-3</v>
      </c>
      <c r="S246" s="15">
        <v>1</v>
      </c>
      <c r="T246" s="1">
        <f t="shared" si="45"/>
        <v>2.3700747622934591E-3</v>
      </c>
    </row>
    <row r="247" spans="1:20" ht="12" customHeight="1" x14ac:dyDescent="0.2">
      <c r="A247" s="70" t="s">
        <v>155</v>
      </c>
      <c r="B247" s="71" t="s">
        <v>64</v>
      </c>
      <c r="C247" s="72">
        <v>59858.171000000002</v>
      </c>
      <c r="D247" s="72" t="s">
        <v>54</v>
      </c>
      <c r="E247" s="37">
        <f t="shared" si="42"/>
        <v>41209.113629674197</v>
      </c>
      <c r="F247" s="56">
        <f t="shared" si="47"/>
        <v>41209.5</v>
      </c>
      <c r="G247" s="33">
        <f t="shared" si="39"/>
        <v>-0.17517777498869691</v>
      </c>
      <c r="K247" s="1">
        <f t="shared" si="40"/>
        <v>-0.17517777498869691</v>
      </c>
      <c r="P247" s="7">
        <f t="shared" si="43"/>
        <v>-0.22496118861614856</v>
      </c>
      <c r="Q247" s="119">
        <f t="shared" si="44"/>
        <v>44839.671000000002</v>
      </c>
      <c r="R247" s="1">
        <f t="shared" si="41"/>
        <v>2.478388272401938E-3</v>
      </c>
      <c r="S247" s="15">
        <v>1</v>
      </c>
      <c r="T247" s="1">
        <f t="shared" si="45"/>
        <v>2.478388272401938E-3</v>
      </c>
    </row>
    <row r="248" spans="1:20" ht="12" customHeight="1" x14ac:dyDescent="0.2">
      <c r="A248" s="114" t="s">
        <v>247</v>
      </c>
      <c r="B248" s="115" t="s">
        <v>49</v>
      </c>
      <c r="C248" s="113">
        <v>59844.316099999996</v>
      </c>
      <c r="D248" s="111">
        <v>5.0000000000000001E-4</v>
      </c>
      <c r="E248" s="37">
        <f t="shared" ref="E248" si="48">+(C248-C$7)/C$8</f>
        <v>41178.5554025979</v>
      </c>
      <c r="F248" s="7">
        <f t="shared" si="47"/>
        <v>41179</v>
      </c>
      <c r="G248" s="33">
        <f t="shared" ref="G248" si="49">+C248-(C$7+F248*C$8)</f>
        <v>-0.20157755000400357</v>
      </c>
      <c r="K248" s="1">
        <f t="shared" ref="K248" si="50">+G248</f>
        <v>-0.20157755000400357</v>
      </c>
      <c r="P248" s="7">
        <f t="shared" ref="P248" si="51">+D$11+D$12*F248+D$13*F248^2</f>
        <v>-0.22467177489734566</v>
      </c>
      <c r="Q248" s="119">
        <f t="shared" ref="Q248" si="52">+C248-15018.5</f>
        <v>44825.816099999996</v>
      </c>
      <c r="R248" s="1">
        <f t="shared" ref="R248" si="53">+(P248-G248)^2</f>
        <v>5.3334322342426155E-4</v>
      </c>
      <c r="S248" s="15">
        <v>1</v>
      </c>
      <c r="T248" s="1">
        <f t="shared" ref="T248" si="54">+S248*R248</f>
        <v>5.3334322342426155E-4</v>
      </c>
    </row>
    <row r="249" spans="1:20" ht="12" customHeight="1" x14ac:dyDescent="0.2">
      <c r="A249" s="116" t="s">
        <v>248</v>
      </c>
      <c r="B249" s="117" t="s">
        <v>64</v>
      </c>
      <c r="C249" s="118">
        <v>59692.208000000101</v>
      </c>
      <c r="E249" s="37">
        <f t="shared" ref="E249:E255" si="55">+(C249-C$7)/C$8</f>
        <v>40843.067318242254</v>
      </c>
      <c r="F249" s="7">
        <f t="shared" ref="F249:F255" si="56">ROUND(2*E249,0)/2+0.5</f>
        <v>40843.5</v>
      </c>
      <c r="G249" s="33">
        <f t="shared" ref="G249:G255" si="57">+C249-(C$7+F249*C$8)</f>
        <v>-0.19617507489601849</v>
      </c>
      <c r="K249" s="1">
        <f t="shared" ref="K249:K255" si="58">+G249</f>
        <v>-0.19617507489601849</v>
      </c>
      <c r="P249" s="7">
        <f t="shared" ref="P249:P255" si="59">+D$11+D$12*F249+D$13*F249^2</f>
        <v>-0.22150029740690205</v>
      </c>
      <c r="Q249" s="119">
        <f t="shared" ref="Q249:Q255" si="60">+C249-15018.5</f>
        <v>44673.708000000101</v>
      </c>
      <c r="R249" s="1">
        <f t="shared" ref="R249:R255" si="61">+(P249-G249)^2</f>
        <v>6.4136689522576373E-4</v>
      </c>
      <c r="S249" s="15">
        <v>1</v>
      </c>
      <c r="T249" s="1">
        <f t="shared" ref="T249:T255" si="62">+S249*R249</f>
        <v>6.4136689522576373E-4</v>
      </c>
    </row>
    <row r="250" spans="1:20" x14ac:dyDescent="0.2">
      <c r="A250" s="116" t="s">
        <v>248</v>
      </c>
      <c r="B250" s="117" t="s">
        <v>64</v>
      </c>
      <c r="C250" s="118">
        <v>59692.209999999963</v>
      </c>
      <c r="E250" s="37">
        <f t="shared" si="55"/>
        <v>40843.071729421688</v>
      </c>
      <c r="F250" s="7">
        <f t="shared" si="56"/>
        <v>40843.5</v>
      </c>
      <c r="G250" s="33">
        <f t="shared" si="57"/>
        <v>-0.19417507503385423</v>
      </c>
      <c r="K250" s="1">
        <f t="shared" si="58"/>
        <v>-0.19417507503385423</v>
      </c>
      <c r="P250" s="7">
        <f t="shared" si="59"/>
        <v>-0.22150029740690205</v>
      </c>
      <c r="Q250" s="119">
        <f t="shared" si="60"/>
        <v>44673.709999999963</v>
      </c>
      <c r="R250" s="1">
        <f t="shared" si="61"/>
        <v>7.4666777773651344E-4</v>
      </c>
      <c r="S250" s="15">
        <v>1</v>
      </c>
      <c r="T250" s="1">
        <f t="shared" si="62"/>
        <v>7.4666777773651344E-4</v>
      </c>
    </row>
    <row r="251" spans="1:20" x14ac:dyDescent="0.2">
      <c r="A251" s="116" t="s">
        <v>248</v>
      </c>
      <c r="B251" s="117" t="s">
        <v>49</v>
      </c>
      <c r="C251" s="118">
        <v>59705.125</v>
      </c>
      <c r="E251" s="37">
        <f t="shared" si="55"/>
        <v>40871.556922580166</v>
      </c>
      <c r="F251" s="7">
        <f t="shared" si="56"/>
        <v>40872</v>
      </c>
      <c r="G251" s="33">
        <f t="shared" si="57"/>
        <v>-0.20088839999516495</v>
      </c>
      <c r="K251" s="1">
        <f t="shared" si="58"/>
        <v>-0.20088839999516495</v>
      </c>
      <c r="P251" s="7">
        <f t="shared" si="59"/>
        <v>-0.22176884728634247</v>
      </c>
      <c r="Q251" s="119">
        <f t="shared" si="60"/>
        <v>44686.625</v>
      </c>
      <c r="R251" s="1">
        <f t="shared" si="61"/>
        <v>4.3599307907964276E-4</v>
      </c>
      <c r="S251" s="15">
        <v>1</v>
      </c>
      <c r="T251" s="1">
        <f t="shared" si="62"/>
        <v>4.3599307907964276E-4</v>
      </c>
    </row>
    <row r="252" spans="1:20" x14ac:dyDescent="0.2">
      <c r="A252" s="116" t="s">
        <v>248</v>
      </c>
      <c r="B252" s="117" t="s">
        <v>49</v>
      </c>
      <c r="C252" s="118">
        <v>59705.125299999956</v>
      </c>
      <c r="E252" s="37">
        <f t="shared" si="55"/>
        <v>40871.557584257025</v>
      </c>
      <c r="F252" s="7">
        <f t="shared" si="56"/>
        <v>40872</v>
      </c>
      <c r="G252" s="33">
        <f t="shared" si="57"/>
        <v>-0.20058840003912337</v>
      </c>
      <c r="K252" s="1">
        <f t="shared" si="58"/>
        <v>-0.20058840003912337</v>
      </c>
      <c r="P252" s="7">
        <f t="shared" si="59"/>
        <v>-0.22176884728634247</v>
      </c>
      <c r="Q252" s="119">
        <f t="shared" si="60"/>
        <v>44686.625299999956</v>
      </c>
      <c r="R252" s="1">
        <f t="shared" si="61"/>
        <v>4.4861134559223107E-4</v>
      </c>
      <c r="S252" s="15">
        <v>1</v>
      </c>
      <c r="T252" s="1">
        <f t="shared" si="62"/>
        <v>4.4861134559223107E-4</v>
      </c>
    </row>
    <row r="253" spans="1:20" x14ac:dyDescent="0.2">
      <c r="A253" s="116" t="s">
        <v>248</v>
      </c>
      <c r="B253" s="117" t="s">
        <v>64</v>
      </c>
      <c r="C253" s="118">
        <v>59757.038999999873</v>
      </c>
      <c r="E253" s="37">
        <f t="shared" si="55"/>
        <v>40986.05791504019</v>
      </c>
      <c r="F253" s="7">
        <f t="shared" si="56"/>
        <v>40986.5</v>
      </c>
      <c r="G253" s="33">
        <f t="shared" si="57"/>
        <v>-0.20043842511950061</v>
      </c>
      <c r="K253" s="1">
        <f t="shared" si="58"/>
        <v>-0.20043842511950061</v>
      </c>
      <c r="P253" s="7">
        <f t="shared" si="59"/>
        <v>-0.22284936810250527</v>
      </c>
      <c r="Q253" s="119">
        <f t="shared" si="60"/>
        <v>44738.538999999873</v>
      </c>
      <c r="R253" s="1">
        <f t="shared" si="61"/>
        <v>5.0225036538748609E-4</v>
      </c>
      <c r="S253" s="15">
        <v>1</v>
      </c>
      <c r="T253" s="1">
        <f t="shared" si="62"/>
        <v>5.0225036538748609E-4</v>
      </c>
    </row>
    <row r="254" spans="1:20" x14ac:dyDescent="0.2">
      <c r="A254" s="116" t="s">
        <v>248</v>
      </c>
      <c r="B254" s="117" t="s">
        <v>64</v>
      </c>
      <c r="C254" s="118">
        <v>59762.023899999913</v>
      </c>
      <c r="E254" s="37">
        <f t="shared" si="55"/>
        <v>40997.05255997835</v>
      </c>
      <c r="F254" s="7">
        <f t="shared" si="56"/>
        <v>40997.5</v>
      </c>
      <c r="G254" s="33">
        <f t="shared" si="57"/>
        <v>-0.2028663750825217</v>
      </c>
      <c r="K254" s="1">
        <f t="shared" si="58"/>
        <v>-0.2028663750825217</v>
      </c>
      <c r="P254" s="7">
        <f t="shared" si="59"/>
        <v>-0.22295330933111512</v>
      </c>
      <c r="Q254" s="119">
        <f t="shared" si="60"/>
        <v>44743.523899999913</v>
      </c>
      <c r="R254" s="1">
        <f t="shared" si="61"/>
        <v>4.0348492750731549E-4</v>
      </c>
      <c r="S254" s="15">
        <v>1</v>
      </c>
      <c r="T254" s="1">
        <f t="shared" si="62"/>
        <v>4.0348492750731549E-4</v>
      </c>
    </row>
    <row r="255" spans="1:20" x14ac:dyDescent="0.2">
      <c r="A255" s="116" t="s">
        <v>248</v>
      </c>
      <c r="B255" s="117" t="s">
        <v>64</v>
      </c>
      <c r="C255" s="118">
        <v>59762.026399999857</v>
      </c>
      <c r="E255" s="37">
        <f t="shared" si="55"/>
        <v>40997.058073952903</v>
      </c>
      <c r="F255" s="7">
        <f t="shared" si="56"/>
        <v>40997.5</v>
      </c>
      <c r="G255" s="33">
        <f t="shared" si="57"/>
        <v>-0.20036637513840105</v>
      </c>
      <c r="K255" s="1">
        <f t="shared" si="58"/>
        <v>-0.20036637513840105</v>
      </c>
      <c r="P255" s="7">
        <f t="shared" si="59"/>
        <v>-0.22295330933111512</v>
      </c>
      <c r="Q255" s="119">
        <f t="shared" si="60"/>
        <v>44743.526399999857</v>
      </c>
      <c r="R255" s="1">
        <f t="shared" si="61"/>
        <v>5.1016959622599597E-4</v>
      </c>
      <c r="S255" s="15">
        <v>1</v>
      </c>
      <c r="T255" s="1">
        <f t="shared" si="62"/>
        <v>5.1016959622599597E-4</v>
      </c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7"/>
  <sheetViews>
    <sheetView workbookViewId="0">
      <selection activeCell="D13" sqref="D13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76" t="s">
        <v>157</v>
      </c>
      <c r="B1"/>
      <c r="D1" s="77" t="s">
        <v>158</v>
      </c>
      <c r="E1"/>
      <c r="M1" s="78" t="s">
        <v>159</v>
      </c>
      <c r="N1" t="s">
        <v>160</v>
      </c>
      <c r="O1">
        <f ca="1">H18*J18-I18*I18</f>
        <v>0</v>
      </c>
      <c r="P1" t="s">
        <v>161</v>
      </c>
      <c r="U1" s="5" t="s">
        <v>162</v>
      </c>
      <c r="V1" s="28" t="s">
        <v>163</v>
      </c>
      <c r="AA1">
        <v>1</v>
      </c>
      <c r="AB1" t="s">
        <v>164</v>
      </c>
    </row>
    <row r="2" spans="1:28" x14ac:dyDescent="0.2">
      <c r="B2"/>
      <c r="E2"/>
      <c r="M2" s="78" t="s">
        <v>165</v>
      </c>
      <c r="N2" t="s">
        <v>166</v>
      </c>
      <c r="O2">
        <f ca="1">+F18*J18-H18*I18</f>
        <v>0</v>
      </c>
      <c r="P2" t="s">
        <v>167</v>
      </c>
      <c r="U2">
        <v>0.5</v>
      </c>
      <c r="V2" t="e">
        <f t="shared" ref="V2:V27" ca="1" si="0">+E$4+E$5*U2+E$6*U2^2</f>
        <v>#DIV/0!</v>
      </c>
      <c r="AA2">
        <v>2</v>
      </c>
      <c r="AB2" t="s">
        <v>54</v>
      </c>
    </row>
    <row r="3" spans="1:28" x14ac:dyDescent="0.2">
      <c r="A3" t="s">
        <v>168</v>
      </c>
      <c r="B3" t="s">
        <v>169</v>
      </c>
      <c r="E3" s="79" t="s">
        <v>170</v>
      </c>
      <c r="F3" s="79" t="s">
        <v>171</v>
      </c>
      <c r="G3" s="79" t="s">
        <v>172</v>
      </c>
      <c r="H3" s="79" t="s">
        <v>173</v>
      </c>
      <c r="M3" s="78" t="s">
        <v>174</v>
      </c>
      <c r="N3" t="s">
        <v>175</v>
      </c>
      <c r="O3">
        <f ca="1">+F18*I18-H18*H18</f>
        <v>0</v>
      </c>
      <c r="P3" t="s">
        <v>176</v>
      </c>
      <c r="U3">
        <v>0.6</v>
      </c>
      <c r="V3" t="e">
        <f t="shared" ca="1" si="0"/>
        <v>#DIV/0!</v>
      </c>
      <c r="AA3">
        <v>3</v>
      </c>
      <c r="AB3" t="s">
        <v>177</v>
      </c>
    </row>
    <row r="4" spans="1:28" x14ac:dyDescent="0.2">
      <c r="A4" t="s">
        <v>178</v>
      </c>
      <c r="B4" t="s">
        <v>179</v>
      </c>
      <c r="D4" s="80" t="s">
        <v>180</v>
      </c>
      <c r="E4" s="81" t="e">
        <f ca="1">(G18*O1-K18*O2+L18*O3)/O7</f>
        <v>#DIV/0!</v>
      </c>
      <c r="F4" s="82" t="e">
        <f ca="1">+E7/O7*O18</f>
        <v>#DIV/0!</v>
      </c>
      <c r="G4" s="83">
        <f>+B18</f>
        <v>1</v>
      </c>
      <c r="H4" s="84" t="e">
        <f ca="1">ABS(F4/E4)</f>
        <v>#DIV/0!</v>
      </c>
      <c r="M4" s="78" t="s">
        <v>181</v>
      </c>
      <c r="N4" t="s">
        <v>182</v>
      </c>
      <c r="O4">
        <f ca="1">+C18*J18-H18*H18</f>
        <v>0</v>
      </c>
      <c r="P4" t="s">
        <v>183</v>
      </c>
      <c r="U4">
        <v>0.7</v>
      </c>
      <c r="V4" t="e">
        <f t="shared" ca="1" si="0"/>
        <v>#DIV/0!</v>
      </c>
      <c r="AA4">
        <v>4</v>
      </c>
      <c r="AB4" t="s">
        <v>184</v>
      </c>
    </row>
    <row r="5" spans="1:28" x14ac:dyDescent="0.2">
      <c r="A5" t="s">
        <v>185</v>
      </c>
      <c r="B5" s="85">
        <v>40323</v>
      </c>
      <c r="D5" s="86" t="s">
        <v>186</v>
      </c>
      <c r="E5" s="87" t="e">
        <f ca="1">+(-G18*O2+K18*O4-L18*O5)/O7</f>
        <v>#DIV/0!</v>
      </c>
      <c r="F5" s="88" t="e">
        <f ca="1">P18*E7/O7</f>
        <v>#DIV/0!</v>
      </c>
      <c r="G5" s="89">
        <f>+B18/A18</f>
        <v>1E-4</v>
      </c>
      <c r="H5" s="84" t="e">
        <f ca="1">ABS(F5/E5)</f>
        <v>#DIV/0!</v>
      </c>
      <c r="M5" s="78" t="s">
        <v>187</v>
      </c>
      <c r="N5" t="s">
        <v>188</v>
      </c>
      <c r="O5">
        <f ca="1">+C18*I18-F18*H18</f>
        <v>0</v>
      </c>
      <c r="P5" t="s">
        <v>189</v>
      </c>
      <c r="U5">
        <v>0.8</v>
      </c>
      <c r="V5" t="e">
        <f t="shared" ca="1" si="0"/>
        <v>#DIV/0!</v>
      </c>
      <c r="AA5">
        <v>5</v>
      </c>
      <c r="AB5" t="s">
        <v>190</v>
      </c>
    </row>
    <row r="6" spans="1:28" x14ac:dyDescent="0.2">
      <c r="B6"/>
      <c r="D6" s="90" t="s">
        <v>191</v>
      </c>
      <c r="E6" s="91" t="e">
        <f ca="1">+(G18*O3-K18*O5+L18*O6)/O7</f>
        <v>#DIV/0!</v>
      </c>
      <c r="F6" s="92" t="e">
        <f ca="1">Q18*E7/O7</f>
        <v>#DIV/0!</v>
      </c>
      <c r="G6" s="93">
        <f>+B18/A18^2</f>
        <v>1E-8</v>
      </c>
      <c r="H6" s="84" t="e">
        <f ca="1">ABS(F6/E6)</f>
        <v>#DIV/0!</v>
      </c>
      <c r="M6" s="94" t="s">
        <v>192</v>
      </c>
      <c r="N6" s="95" t="s">
        <v>193</v>
      </c>
      <c r="O6" s="95">
        <f ca="1">+C18*H18-F18*F18</f>
        <v>0</v>
      </c>
      <c r="P6" t="s">
        <v>194</v>
      </c>
      <c r="U6">
        <v>0.9</v>
      </c>
      <c r="V6" t="e">
        <f t="shared" ca="1" si="0"/>
        <v>#DIV/0!</v>
      </c>
      <c r="AA6">
        <v>6</v>
      </c>
      <c r="AB6" t="s">
        <v>195</v>
      </c>
    </row>
    <row r="7" spans="1:28" x14ac:dyDescent="0.2">
      <c r="B7"/>
      <c r="D7" s="77" t="s">
        <v>196</v>
      </c>
      <c r="E7" s="96" t="e">
        <f ca="1">SQRT(N18/(B15-3))</f>
        <v>#DIV/0!</v>
      </c>
      <c r="G7" s="97">
        <f>+B22</f>
        <v>0</v>
      </c>
      <c r="M7" s="78" t="s">
        <v>197</v>
      </c>
      <c r="N7" t="s">
        <v>198</v>
      </c>
      <c r="O7">
        <f ca="1">+C18*O1-F18*O2+H18*O3</f>
        <v>0</v>
      </c>
      <c r="U7">
        <v>1</v>
      </c>
      <c r="V7" t="e">
        <f t="shared" ca="1" si="0"/>
        <v>#DIV/0!</v>
      </c>
      <c r="AA7">
        <v>7</v>
      </c>
      <c r="AB7" t="s">
        <v>199</v>
      </c>
    </row>
    <row r="8" spans="1:28" x14ac:dyDescent="0.2">
      <c r="A8" s="22">
        <v>21</v>
      </c>
      <c r="B8" t="s">
        <v>200</v>
      </c>
      <c r="C8" s="98">
        <v>21</v>
      </c>
      <c r="D8" s="77" t="s">
        <v>201</v>
      </c>
      <c r="E8"/>
      <c r="F8" s="99" t="e">
        <f ca="1">CORREL(INDIRECT(E12):INDIRECT(E13),INDIRECT(M12):INDIRECT(M13))</f>
        <v>#DIV/0!</v>
      </c>
      <c r="G8" s="96"/>
      <c r="K8" s="97"/>
      <c r="U8">
        <v>1.1000000000000001</v>
      </c>
      <c r="V8" t="e">
        <f t="shared" ca="1" si="0"/>
        <v>#DIV/0!</v>
      </c>
      <c r="AA8">
        <v>8</v>
      </c>
      <c r="AB8" t="s">
        <v>202</v>
      </c>
    </row>
    <row r="9" spans="1:28" x14ac:dyDescent="0.2">
      <c r="A9" s="22">
        <f>20+COUNT(A21:A1444)</f>
        <v>21</v>
      </c>
      <c r="B9" t="s">
        <v>203</v>
      </c>
      <c r="C9" s="98">
        <f>A9</f>
        <v>21</v>
      </c>
      <c r="E9" s="100" t="e">
        <f ca="1">E6*G6</f>
        <v>#DIV/0!</v>
      </c>
      <c r="F9" s="101" t="e">
        <f ca="1">H6</f>
        <v>#DIV/0!</v>
      </c>
      <c r="G9" s="102" t="e">
        <f ca="1">F8</f>
        <v>#DIV/0!</v>
      </c>
      <c r="K9" s="97"/>
      <c r="U9">
        <v>1.2</v>
      </c>
      <c r="V9" t="e">
        <f t="shared" ca="1" si="0"/>
        <v>#DIV/0!</v>
      </c>
      <c r="AA9">
        <v>9</v>
      </c>
      <c r="AB9" t="s">
        <v>49</v>
      </c>
    </row>
    <row r="10" spans="1:28" x14ac:dyDescent="0.2">
      <c r="A10" s="103" t="s">
        <v>10</v>
      </c>
      <c r="B10" s="75">
        <f>Active!C8</f>
        <v>0.45339344999999998</v>
      </c>
      <c r="D10" t="s">
        <v>204</v>
      </c>
      <c r="E10" t="e">
        <f ca="1">2*E9*365.2422/B10</f>
        <v>#DIV/0!</v>
      </c>
      <c r="F10" t="s">
        <v>205</v>
      </c>
      <c r="U10">
        <v>1.3</v>
      </c>
      <c r="V10" t="e">
        <f t="shared" ca="1" si="0"/>
        <v>#DIV/0!</v>
      </c>
      <c r="AA10">
        <v>10</v>
      </c>
      <c r="AB10" t="s">
        <v>206</v>
      </c>
    </row>
    <row r="11" spans="1:28" x14ac:dyDescent="0.2">
      <c r="B11"/>
      <c r="E11"/>
      <c r="U11">
        <v>1.4</v>
      </c>
      <c r="V11" t="e">
        <f t="shared" ca="1" si="0"/>
        <v>#DIV/0!</v>
      </c>
      <c r="AA11">
        <v>11</v>
      </c>
      <c r="AB11" t="s">
        <v>69</v>
      </c>
    </row>
    <row r="12" spans="1:28" x14ac:dyDescent="0.2">
      <c r="B12"/>
      <c r="C12" s="15" t="str">
        <f t="shared" ref="C12:Q13" si="1">C$15&amp;$C8</f>
        <v>C21</v>
      </c>
      <c r="D12" s="15" t="str">
        <f t="shared" si="1"/>
        <v>D21</v>
      </c>
      <c r="E12" s="15" t="str">
        <f t="shared" si="1"/>
        <v>E21</v>
      </c>
      <c r="F12" s="15" t="str">
        <f t="shared" si="1"/>
        <v>F21</v>
      </c>
      <c r="G12" s="15" t="str">
        <f t="shared" ref="G12:Q12" si="2">G15&amp;$C8</f>
        <v>G21</v>
      </c>
      <c r="H12" s="15" t="str">
        <f t="shared" si="2"/>
        <v>H21</v>
      </c>
      <c r="I12" s="15" t="str">
        <f t="shared" si="2"/>
        <v>I21</v>
      </c>
      <c r="J12" s="15" t="str">
        <f t="shared" si="2"/>
        <v>J21</v>
      </c>
      <c r="K12" s="15" t="str">
        <f t="shared" si="2"/>
        <v>K21</v>
      </c>
      <c r="L12" s="15" t="str">
        <f t="shared" si="2"/>
        <v>L21</v>
      </c>
      <c r="M12" s="15" t="str">
        <f t="shared" si="2"/>
        <v>M21</v>
      </c>
      <c r="N12" s="15" t="str">
        <f t="shared" si="2"/>
        <v>N21</v>
      </c>
      <c r="O12" s="15" t="str">
        <f t="shared" si="2"/>
        <v>O21</v>
      </c>
      <c r="P12" s="15" t="str">
        <f t="shared" si="2"/>
        <v>P21</v>
      </c>
      <c r="Q12" s="15" t="str">
        <f t="shared" si="2"/>
        <v>Q21</v>
      </c>
      <c r="U12">
        <v>1.5</v>
      </c>
      <c r="V12" t="e">
        <f t="shared" ca="1" si="0"/>
        <v>#DIV/0!</v>
      </c>
      <c r="AA12">
        <v>12</v>
      </c>
      <c r="AB12" t="s">
        <v>207</v>
      </c>
    </row>
    <row r="13" spans="1:28" x14ac:dyDescent="0.2">
      <c r="B13"/>
      <c r="C13" s="15" t="str">
        <f t="shared" si="1"/>
        <v>C21</v>
      </c>
      <c r="D13" s="15" t="str">
        <f t="shared" si="1"/>
        <v>D21</v>
      </c>
      <c r="E13" s="15" t="str">
        <f t="shared" si="1"/>
        <v>E21</v>
      </c>
      <c r="F13" s="15" t="str">
        <f t="shared" si="1"/>
        <v>F21</v>
      </c>
      <c r="G13" s="15" t="str">
        <f t="shared" si="1"/>
        <v>G21</v>
      </c>
      <c r="H13" s="15" t="str">
        <f t="shared" si="1"/>
        <v>H21</v>
      </c>
      <c r="I13" s="15" t="str">
        <f t="shared" si="1"/>
        <v>I21</v>
      </c>
      <c r="J13" s="15" t="str">
        <f t="shared" si="1"/>
        <v>J21</v>
      </c>
      <c r="K13" s="15" t="str">
        <f t="shared" si="1"/>
        <v>K21</v>
      </c>
      <c r="L13" s="15" t="str">
        <f t="shared" si="1"/>
        <v>L21</v>
      </c>
      <c r="M13" s="15" t="str">
        <f t="shared" si="1"/>
        <v>M21</v>
      </c>
      <c r="N13" s="15" t="str">
        <f t="shared" si="1"/>
        <v>N21</v>
      </c>
      <c r="O13" s="15" t="str">
        <f t="shared" si="1"/>
        <v>O21</v>
      </c>
      <c r="P13" s="15" t="str">
        <f t="shared" si="1"/>
        <v>P21</v>
      </c>
      <c r="Q13" s="15" t="str">
        <f t="shared" si="1"/>
        <v>Q21</v>
      </c>
      <c r="U13">
        <v>1.6</v>
      </c>
      <c r="V13" t="e">
        <f t="shared" ca="1" si="0"/>
        <v>#DIV/0!</v>
      </c>
      <c r="AA13">
        <v>13</v>
      </c>
      <c r="AB13" t="s">
        <v>208</v>
      </c>
    </row>
    <row r="14" spans="1:28" x14ac:dyDescent="0.2">
      <c r="B14"/>
      <c r="E14"/>
      <c r="U14">
        <v>1.7</v>
      </c>
      <c r="V14" t="e">
        <f t="shared" ca="1" si="0"/>
        <v>#DIV/0!</v>
      </c>
      <c r="AA14">
        <v>14</v>
      </c>
      <c r="AB14" t="s">
        <v>209</v>
      </c>
    </row>
    <row r="15" spans="1:28" x14ac:dyDescent="0.2">
      <c r="A15" s="77" t="s">
        <v>210</v>
      </c>
      <c r="B15" s="77">
        <f>C9-C8+1</f>
        <v>1</v>
      </c>
      <c r="C15" s="15" t="str">
        <f t="shared" ref="C15:Q15" si="3">VLOOKUP(C16,$AA1:$AB26,2,FALSE)</f>
        <v>C</v>
      </c>
      <c r="D15" s="15" t="str">
        <f t="shared" si="3"/>
        <v>D</v>
      </c>
      <c r="E15" s="15" t="str">
        <f t="shared" si="3"/>
        <v>E</v>
      </c>
      <c r="F15" s="15" t="str">
        <f t="shared" si="3"/>
        <v>F</v>
      </c>
      <c r="G15" s="15" t="str">
        <f t="shared" si="3"/>
        <v>G</v>
      </c>
      <c r="H15" s="15" t="str">
        <f t="shared" si="3"/>
        <v>H</v>
      </c>
      <c r="I15" s="15" t="str">
        <f t="shared" si="3"/>
        <v>I</v>
      </c>
      <c r="J15" s="15" t="str">
        <f t="shared" si="3"/>
        <v>J</v>
      </c>
      <c r="K15" s="15" t="str">
        <f t="shared" si="3"/>
        <v>K</v>
      </c>
      <c r="L15" s="15" t="str">
        <f t="shared" si="3"/>
        <v>L</v>
      </c>
      <c r="M15" s="15" t="str">
        <f t="shared" si="3"/>
        <v>M</v>
      </c>
      <c r="N15" s="15" t="str">
        <f t="shared" si="3"/>
        <v>N</v>
      </c>
      <c r="O15" s="15" t="str">
        <f t="shared" si="3"/>
        <v>O</v>
      </c>
      <c r="P15" s="15" t="str">
        <f t="shared" si="3"/>
        <v>P</v>
      </c>
      <c r="Q15" s="15" t="str">
        <f t="shared" si="3"/>
        <v>Q</v>
      </c>
      <c r="U15">
        <v>1.8</v>
      </c>
      <c r="V15" t="e">
        <f t="shared" ca="1" si="0"/>
        <v>#DIV/0!</v>
      </c>
      <c r="AA15">
        <v>15</v>
      </c>
      <c r="AB15" t="s">
        <v>211</v>
      </c>
    </row>
    <row r="16" spans="1:28" x14ac:dyDescent="0.2">
      <c r="A16" s="15"/>
      <c r="B16"/>
      <c r="C16" s="15">
        <f>COLUMN()</f>
        <v>3</v>
      </c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P16" s="15">
        <f>COLUMN()</f>
        <v>16</v>
      </c>
      <c r="Q16" s="15">
        <f>COLUMN()</f>
        <v>17</v>
      </c>
      <c r="U16">
        <v>1.9</v>
      </c>
      <c r="V16" t="e">
        <f t="shared" ca="1" si="0"/>
        <v>#DIV/0!</v>
      </c>
      <c r="AA16">
        <v>16</v>
      </c>
      <c r="AB16" t="s">
        <v>212</v>
      </c>
    </row>
    <row r="17" spans="1:28" x14ac:dyDescent="0.2">
      <c r="A17" s="77" t="s">
        <v>213</v>
      </c>
      <c r="B17"/>
      <c r="E17"/>
      <c r="U17">
        <v>2</v>
      </c>
      <c r="V17" t="e">
        <f t="shared" ca="1" si="0"/>
        <v>#DIV/0!</v>
      </c>
      <c r="AA17">
        <v>17</v>
      </c>
      <c r="AB17" t="s">
        <v>214</v>
      </c>
    </row>
    <row r="18" spans="1:28" x14ac:dyDescent="0.2">
      <c r="A18" s="14">
        <v>10000</v>
      </c>
      <c r="B18" s="14">
        <v>1</v>
      </c>
      <c r="C18">
        <f ca="1">SUM(INDIRECT(C12):INDIRECT(C13))</f>
        <v>0.2</v>
      </c>
      <c r="D18" s="104">
        <f ca="1">SUM(INDIRECT(D12):INDIRECT(D13))</f>
        <v>6.2649999999999997E-2</v>
      </c>
      <c r="E18" s="104">
        <f ca="1">SUM(INDIRECT(E12):INDIRECT(E13))</f>
        <v>-9.764499991433695E-4</v>
      </c>
      <c r="F18" s="77">
        <f ca="1">SUM(INDIRECT(F12):INDIRECT(F13))</f>
        <v>1.2529999999999999E-2</v>
      </c>
      <c r="G18" s="77">
        <f ca="1">SUM(INDIRECT(G12):INDIRECT(G13))</f>
        <v>-1.9528999982867392E-4</v>
      </c>
      <c r="H18" s="77">
        <f ca="1">SUM(INDIRECT(H12):INDIRECT(H13))</f>
        <v>7.8500449999999991E-4</v>
      </c>
      <c r="I18" s="77">
        <f ca="1">SUM(INDIRECT(I12):INDIRECT(I13))</f>
        <v>4.9180531924999992E-5</v>
      </c>
      <c r="J18" s="77">
        <f ca="1">SUM(INDIRECT(J12):INDIRECT(J13))</f>
        <v>3.0811603251012495E-6</v>
      </c>
      <c r="K18" s="77">
        <f ca="1">SUM(INDIRECT(K12):INDIRECT(K13))</f>
        <v>-1.223491848926642E-5</v>
      </c>
      <c r="L18" s="77">
        <f ca="1">SUM(INDIRECT(L12):INDIRECT(L13))</f>
        <v>-7.6651764335254118E-7</v>
      </c>
      <c r="N18" t="e">
        <f ca="1">SUM(INDIRECT(N12):INDIRECT(N13))</f>
        <v>#DIV/0!</v>
      </c>
      <c r="O18">
        <f ca="1">SQRT(SUM(INDIRECT(O12):INDIRECT(O13)))</f>
        <v>0</v>
      </c>
      <c r="P18">
        <f ca="1">SQRT(SUM(INDIRECT(P12):INDIRECT(P13)))</f>
        <v>0</v>
      </c>
      <c r="Q18">
        <f ca="1">SQRT(SUM(INDIRECT(Q12):INDIRECT(Q13)))</f>
        <v>0</v>
      </c>
      <c r="U18">
        <v>2.1</v>
      </c>
      <c r="V18" t="e">
        <f t="shared" ca="1" si="0"/>
        <v>#DIV/0!</v>
      </c>
      <c r="AA18">
        <v>18</v>
      </c>
      <c r="AB18" t="s">
        <v>215</v>
      </c>
    </row>
    <row r="19" spans="1:28" x14ac:dyDescent="0.2">
      <c r="A19" s="105" t="s">
        <v>216</v>
      </c>
      <c r="B19"/>
      <c r="E19"/>
      <c r="F19" s="106" t="s">
        <v>217</v>
      </c>
      <c r="G19" s="106" t="s">
        <v>218</v>
      </c>
      <c r="H19" s="106" t="s">
        <v>219</v>
      </c>
      <c r="I19" s="106" t="s">
        <v>220</v>
      </c>
      <c r="J19" s="106" t="s">
        <v>221</v>
      </c>
      <c r="K19" s="106" t="s">
        <v>222</v>
      </c>
      <c r="L19" s="106" t="s">
        <v>223</v>
      </c>
      <c r="U19">
        <v>2.2000000000000002</v>
      </c>
      <c r="V19" t="e">
        <f t="shared" ca="1" si="0"/>
        <v>#DIV/0!</v>
      </c>
      <c r="AA19">
        <v>19</v>
      </c>
      <c r="AB19" t="s">
        <v>224</v>
      </c>
    </row>
    <row r="20" spans="1:28" ht="14.25" x14ac:dyDescent="0.2">
      <c r="A20" s="5" t="s">
        <v>162</v>
      </c>
      <c r="B20" s="5" t="s">
        <v>225</v>
      </c>
      <c r="C20" s="5" t="s">
        <v>226</v>
      </c>
      <c r="D20" s="5" t="s">
        <v>162</v>
      </c>
      <c r="E20" s="5" t="s">
        <v>225</v>
      </c>
      <c r="F20" s="5" t="s">
        <v>227</v>
      </c>
      <c r="G20" s="5" t="s">
        <v>228</v>
      </c>
      <c r="H20" s="5" t="s">
        <v>229</v>
      </c>
      <c r="I20" s="5" t="s">
        <v>230</v>
      </c>
      <c r="J20" s="5" t="s">
        <v>231</v>
      </c>
      <c r="K20" s="5" t="s">
        <v>232</v>
      </c>
      <c r="L20" s="5" t="s">
        <v>233</v>
      </c>
      <c r="M20" s="28" t="s">
        <v>163</v>
      </c>
      <c r="N20" s="5" t="s">
        <v>234</v>
      </c>
      <c r="O20" s="5" t="s">
        <v>235</v>
      </c>
      <c r="P20" s="5" t="s">
        <v>236</v>
      </c>
      <c r="Q20" s="5" t="s">
        <v>237</v>
      </c>
      <c r="R20" s="79" t="s">
        <v>238</v>
      </c>
      <c r="U20">
        <v>2.2999999999999998</v>
      </c>
      <c r="V20" t="e">
        <f t="shared" ca="1" si="0"/>
        <v>#DIV/0!</v>
      </c>
      <c r="AA20">
        <v>20</v>
      </c>
      <c r="AB20" t="s">
        <v>239</v>
      </c>
    </row>
    <row r="21" spans="1:28" x14ac:dyDescent="0.2">
      <c r="A21" s="107">
        <v>626.5</v>
      </c>
      <c r="B21" s="107">
        <v>-9.764499991433695E-4</v>
      </c>
      <c r="C21" s="108">
        <v>0.2</v>
      </c>
      <c r="D21" s="109">
        <f>A21/A$18</f>
        <v>6.2649999999999997E-2</v>
      </c>
      <c r="E21" s="109">
        <f>B21/B$18</f>
        <v>-9.764499991433695E-4</v>
      </c>
      <c r="F21" s="22">
        <f>$C21*D21</f>
        <v>1.2529999999999999E-2</v>
      </c>
      <c r="G21" s="22">
        <f>$C21*E21</f>
        <v>-1.9528999982867392E-4</v>
      </c>
      <c r="H21" s="22">
        <f>C21*D21*D21</f>
        <v>7.8500449999999991E-4</v>
      </c>
      <c r="I21" s="22">
        <f>C21*D21*D21*D21</f>
        <v>4.9180531924999992E-5</v>
      </c>
      <c r="J21" s="22">
        <f>C21*D21*D21*D21*D21</f>
        <v>3.0811603251012495E-6</v>
      </c>
      <c r="K21" s="22">
        <f>C21*E21*D21</f>
        <v>-1.223491848926642E-5</v>
      </c>
      <c r="L21" s="22">
        <f>C21*E21*D21*D21</f>
        <v>-7.6651764335254118E-7</v>
      </c>
      <c r="M21" s="22" t="e">
        <f t="shared" ref="M21:M84" ca="1" si="4">+E$4+E$5*D21+E$6*D21^2</f>
        <v>#DIV/0!</v>
      </c>
      <c r="N21" s="22" t="e">
        <f ca="1">C21*(M21-E21)^2</f>
        <v>#DIV/0!</v>
      </c>
      <c r="O21" s="110">
        <f ca="1">(C21*O$1-O$2*F21+O$3*H21)^2</f>
        <v>0</v>
      </c>
      <c r="P21" s="22">
        <f ca="1">(-C21*O$2+O$4*F21-O$5*H21)^2</f>
        <v>0</v>
      </c>
      <c r="Q21" s="22">
        <f ca="1">+(C21*O$3-F21*O$5+H21*O$6)^2</f>
        <v>0</v>
      </c>
      <c r="R21" t="e">
        <f t="shared" ref="R21:R84" ca="1" si="5">+E21-M21</f>
        <v>#DIV/0!</v>
      </c>
      <c r="U21">
        <v>2.4</v>
      </c>
      <c r="V21" t="e">
        <f t="shared" ca="1" si="0"/>
        <v>#DIV/0!</v>
      </c>
      <c r="AA21">
        <v>21</v>
      </c>
      <c r="AB21" t="s">
        <v>240</v>
      </c>
    </row>
    <row r="22" spans="1:28" x14ac:dyDescent="0.2">
      <c r="A22" s="107"/>
      <c r="B22" s="107"/>
      <c r="C22" s="107"/>
      <c r="D22" s="109">
        <f t="shared" ref="D22:E85" si="6">A22/A$18</f>
        <v>0</v>
      </c>
      <c r="E22" s="109">
        <f t="shared" si="6"/>
        <v>0</v>
      </c>
      <c r="F22" s="22">
        <f t="shared" ref="F22:G85" si="7">$C22*D22</f>
        <v>0</v>
      </c>
      <c r="G22" s="22">
        <f t="shared" si="7"/>
        <v>0</v>
      </c>
      <c r="H22" s="22">
        <f t="shared" ref="H22:H85" si="8">C22*D22*D22</f>
        <v>0</v>
      </c>
      <c r="I22" s="22">
        <f t="shared" ref="I22:I85" si="9">C22*D22*D22*D22</f>
        <v>0</v>
      </c>
      <c r="J22" s="22">
        <f t="shared" ref="J22:J85" si="10">C22*D22*D22*D22*D22</f>
        <v>0</v>
      </c>
      <c r="K22" s="22">
        <f t="shared" ref="K22:K85" si="11">C22*E22*D22</f>
        <v>0</v>
      </c>
      <c r="L22" s="22">
        <f t="shared" ref="L22:L85" si="12">C22*E22*D22*D22</f>
        <v>0</v>
      </c>
      <c r="M22" s="22" t="e">
        <f t="shared" ca="1" si="4"/>
        <v>#DIV/0!</v>
      </c>
      <c r="N22" s="22" t="e">
        <f t="shared" ref="N22:N85" ca="1" si="13">C22*(M22-E22)^2</f>
        <v>#DIV/0!</v>
      </c>
      <c r="O22" s="110">
        <f t="shared" ref="O22:O85" ca="1" si="14">(C22*O$1-O$2*F22+O$3*H22)^2</f>
        <v>0</v>
      </c>
      <c r="P22" s="22">
        <f t="shared" ref="P22:P85" ca="1" si="15">(-C22*O$2+O$4*F22-O$5*H22)^2</f>
        <v>0</v>
      </c>
      <c r="Q22" s="22">
        <f t="shared" ref="Q22:Q85" ca="1" si="16">+(C22*O$3-F22*O$5+H22*O$6)^2</f>
        <v>0</v>
      </c>
      <c r="R22" t="e">
        <f t="shared" ca="1" si="5"/>
        <v>#DIV/0!</v>
      </c>
      <c r="U22">
        <v>2.5</v>
      </c>
      <c r="V22" t="e">
        <f t="shared" ca="1" si="0"/>
        <v>#DIV/0!</v>
      </c>
      <c r="AA22">
        <v>22</v>
      </c>
      <c r="AB22" t="s">
        <v>50</v>
      </c>
    </row>
    <row r="23" spans="1:28" x14ac:dyDescent="0.2">
      <c r="A23" s="107"/>
      <c r="B23" s="107"/>
      <c r="C23" s="107"/>
      <c r="D23" s="109">
        <f t="shared" si="6"/>
        <v>0</v>
      </c>
      <c r="E23" s="109">
        <f t="shared" si="6"/>
        <v>0</v>
      </c>
      <c r="F23" s="22">
        <f t="shared" si="7"/>
        <v>0</v>
      </c>
      <c r="G23" s="22">
        <f t="shared" si="7"/>
        <v>0</v>
      </c>
      <c r="H23" s="22">
        <f t="shared" si="8"/>
        <v>0</v>
      </c>
      <c r="I23" s="22">
        <f t="shared" si="9"/>
        <v>0</v>
      </c>
      <c r="J23" s="22">
        <f t="shared" si="10"/>
        <v>0</v>
      </c>
      <c r="K23" s="22">
        <f t="shared" si="11"/>
        <v>0</v>
      </c>
      <c r="L23" s="22">
        <f t="shared" si="12"/>
        <v>0</v>
      </c>
      <c r="M23" s="22" t="e">
        <f t="shared" ca="1" si="4"/>
        <v>#DIV/0!</v>
      </c>
      <c r="N23" s="22" t="e">
        <f t="shared" ca="1" si="13"/>
        <v>#DIV/0!</v>
      </c>
      <c r="O23" s="110">
        <f t="shared" ca="1" si="14"/>
        <v>0</v>
      </c>
      <c r="P23" s="22">
        <f t="shared" ca="1" si="15"/>
        <v>0</v>
      </c>
      <c r="Q23" s="22">
        <f t="shared" ca="1" si="16"/>
        <v>0</v>
      </c>
      <c r="R23" t="e">
        <f t="shared" ca="1" si="5"/>
        <v>#DIV/0!</v>
      </c>
      <c r="U23">
        <v>2.6</v>
      </c>
      <c r="V23" t="e">
        <f t="shared" ca="1" si="0"/>
        <v>#DIV/0!</v>
      </c>
      <c r="AA23">
        <v>23</v>
      </c>
      <c r="AB23" t="s">
        <v>241</v>
      </c>
    </row>
    <row r="24" spans="1:28" x14ac:dyDescent="0.2">
      <c r="A24" s="107"/>
      <c r="B24" s="107"/>
      <c r="C24" s="107"/>
      <c r="D24" s="109">
        <f t="shared" si="6"/>
        <v>0</v>
      </c>
      <c r="E24" s="109">
        <f t="shared" si="6"/>
        <v>0</v>
      </c>
      <c r="F24" s="22">
        <f t="shared" si="7"/>
        <v>0</v>
      </c>
      <c r="G24" s="22">
        <f t="shared" si="7"/>
        <v>0</v>
      </c>
      <c r="H24" s="22">
        <f t="shared" si="8"/>
        <v>0</v>
      </c>
      <c r="I24" s="22">
        <f t="shared" si="9"/>
        <v>0</v>
      </c>
      <c r="J24" s="22">
        <f t="shared" si="10"/>
        <v>0</v>
      </c>
      <c r="K24" s="22">
        <f t="shared" si="11"/>
        <v>0</v>
      </c>
      <c r="L24" s="22">
        <f t="shared" si="12"/>
        <v>0</v>
      </c>
      <c r="M24" s="22" t="e">
        <f t="shared" ca="1" si="4"/>
        <v>#DIV/0!</v>
      </c>
      <c r="N24" s="22" t="e">
        <f t="shared" ca="1" si="13"/>
        <v>#DIV/0!</v>
      </c>
      <c r="O24" s="110">
        <f t="shared" ca="1" si="14"/>
        <v>0</v>
      </c>
      <c r="P24" s="22">
        <f t="shared" ca="1" si="15"/>
        <v>0</v>
      </c>
      <c r="Q24" s="22">
        <f t="shared" ca="1" si="16"/>
        <v>0</v>
      </c>
      <c r="R24" t="e">
        <f t="shared" ca="1" si="5"/>
        <v>#DIV/0!</v>
      </c>
      <c r="U24">
        <v>2.7</v>
      </c>
      <c r="V24" t="e">
        <f t="shared" ca="1" si="0"/>
        <v>#DIV/0!</v>
      </c>
      <c r="AA24">
        <v>24</v>
      </c>
      <c r="AB24" t="s">
        <v>162</v>
      </c>
    </row>
    <row r="25" spans="1:28" x14ac:dyDescent="0.2">
      <c r="A25" s="107"/>
      <c r="B25" s="107"/>
      <c r="C25" s="107"/>
      <c r="D25" s="109">
        <f t="shared" si="6"/>
        <v>0</v>
      </c>
      <c r="E25" s="109">
        <f t="shared" si="6"/>
        <v>0</v>
      </c>
      <c r="F25" s="22">
        <f t="shared" si="7"/>
        <v>0</v>
      </c>
      <c r="G25" s="22">
        <f t="shared" si="7"/>
        <v>0</v>
      </c>
      <c r="H25" s="22">
        <f t="shared" si="8"/>
        <v>0</v>
      </c>
      <c r="I25" s="22">
        <f t="shared" si="9"/>
        <v>0</v>
      </c>
      <c r="J25" s="22">
        <f t="shared" si="10"/>
        <v>0</v>
      </c>
      <c r="K25" s="22">
        <f t="shared" si="11"/>
        <v>0</v>
      </c>
      <c r="L25" s="22">
        <f t="shared" si="12"/>
        <v>0</v>
      </c>
      <c r="M25" s="22" t="e">
        <f t="shared" ca="1" si="4"/>
        <v>#DIV/0!</v>
      </c>
      <c r="N25" s="22" t="e">
        <f t="shared" ca="1" si="13"/>
        <v>#DIV/0!</v>
      </c>
      <c r="O25" s="110">
        <f t="shared" ca="1" si="14"/>
        <v>0</v>
      </c>
      <c r="P25" s="22">
        <f t="shared" ca="1" si="15"/>
        <v>0</v>
      </c>
      <c r="Q25" s="22">
        <f t="shared" ca="1" si="16"/>
        <v>0</v>
      </c>
      <c r="R25" t="e">
        <f t="shared" ca="1" si="5"/>
        <v>#DIV/0!</v>
      </c>
      <c r="U25">
        <v>2.8</v>
      </c>
      <c r="V25" t="e">
        <f t="shared" ca="1" si="0"/>
        <v>#DIV/0!</v>
      </c>
      <c r="AA25">
        <v>25</v>
      </c>
      <c r="AB25" t="s">
        <v>225</v>
      </c>
    </row>
    <row r="26" spans="1:28" x14ac:dyDescent="0.2">
      <c r="A26" s="107"/>
      <c r="B26" s="107"/>
      <c r="C26" s="107"/>
      <c r="D26" s="109">
        <f t="shared" si="6"/>
        <v>0</v>
      </c>
      <c r="E26" s="109">
        <f t="shared" si="6"/>
        <v>0</v>
      </c>
      <c r="F26" s="22">
        <f t="shared" si="7"/>
        <v>0</v>
      </c>
      <c r="G26" s="22">
        <f t="shared" si="7"/>
        <v>0</v>
      </c>
      <c r="H26" s="22">
        <f t="shared" si="8"/>
        <v>0</v>
      </c>
      <c r="I26" s="22">
        <f t="shared" si="9"/>
        <v>0</v>
      </c>
      <c r="J26" s="22">
        <f t="shared" si="10"/>
        <v>0</v>
      </c>
      <c r="K26" s="22">
        <f t="shared" si="11"/>
        <v>0</v>
      </c>
      <c r="L26" s="22">
        <f t="shared" si="12"/>
        <v>0</v>
      </c>
      <c r="M26" s="22" t="e">
        <f t="shared" ca="1" si="4"/>
        <v>#DIV/0!</v>
      </c>
      <c r="N26" s="22" t="e">
        <f t="shared" ca="1" si="13"/>
        <v>#DIV/0!</v>
      </c>
      <c r="O26" s="110">
        <f t="shared" ca="1" si="14"/>
        <v>0</v>
      </c>
      <c r="P26" s="22">
        <f t="shared" ca="1" si="15"/>
        <v>0</v>
      </c>
      <c r="Q26" s="22">
        <f t="shared" ca="1" si="16"/>
        <v>0</v>
      </c>
      <c r="R26" t="e">
        <f t="shared" ca="1" si="5"/>
        <v>#DIV/0!</v>
      </c>
      <c r="U26">
        <v>2.9</v>
      </c>
      <c r="V26" t="e">
        <f t="shared" ca="1" si="0"/>
        <v>#DIV/0!</v>
      </c>
      <c r="AA26">
        <v>26</v>
      </c>
      <c r="AB26" t="s">
        <v>242</v>
      </c>
    </row>
    <row r="27" spans="1:28" x14ac:dyDescent="0.2">
      <c r="A27" s="107"/>
      <c r="B27" s="107"/>
      <c r="C27" s="107"/>
      <c r="D27" s="109">
        <f t="shared" si="6"/>
        <v>0</v>
      </c>
      <c r="E27" s="109">
        <f t="shared" si="6"/>
        <v>0</v>
      </c>
      <c r="F27" s="22">
        <f t="shared" si="7"/>
        <v>0</v>
      </c>
      <c r="G27" s="22">
        <f t="shared" si="7"/>
        <v>0</v>
      </c>
      <c r="H27" s="22">
        <f t="shared" si="8"/>
        <v>0</v>
      </c>
      <c r="I27" s="22">
        <f t="shared" si="9"/>
        <v>0</v>
      </c>
      <c r="J27" s="22">
        <f t="shared" si="10"/>
        <v>0</v>
      </c>
      <c r="K27" s="22">
        <f t="shared" si="11"/>
        <v>0</v>
      </c>
      <c r="L27" s="22">
        <f t="shared" si="12"/>
        <v>0</v>
      </c>
      <c r="M27" s="22" t="e">
        <f t="shared" ca="1" si="4"/>
        <v>#DIV/0!</v>
      </c>
      <c r="N27" s="22" t="e">
        <f t="shared" ca="1" si="13"/>
        <v>#DIV/0!</v>
      </c>
      <c r="O27" s="110">
        <f t="shared" ca="1" si="14"/>
        <v>0</v>
      </c>
      <c r="P27" s="22">
        <f t="shared" ca="1" si="15"/>
        <v>0</v>
      </c>
      <c r="Q27" s="22">
        <f t="shared" ca="1" si="16"/>
        <v>0</v>
      </c>
      <c r="R27" t="e">
        <f t="shared" ca="1" si="5"/>
        <v>#DIV/0!</v>
      </c>
      <c r="U27">
        <v>3</v>
      </c>
      <c r="V27" t="e">
        <f t="shared" ca="1" si="0"/>
        <v>#DIV/0!</v>
      </c>
    </row>
    <row r="28" spans="1:28" x14ac:dyDescent="0.2">
      <c r="A28" s="107"/>
      <c r="B28" s="107"/>
      <c r="C28" s="107"/>
      <c r="D28" s="109">
        <f t="shared" si="6"/>
        <v>0</v>
      </c>
      <c r="E28" s="109">
        <f t="shared" si="6"/>
        <v>0</v>
      </c>
      <c r="F28" s="22">
        <f t="shared" si="7"/>
        <v>0</v>
      </c>
      <c r="G28" s="22">
        <f t="shared" si="7"/>
        <v>0</v>
      </c>
      <c r="H28" s="22">
        <f t="shared" si="8"/>
        <v>0</v>
      </c>
      <c r="I28" s="22">
        <f t="shared" si="9"/>
        <v>0</v>
      </c>
      <c r="J28" s="22">
        <f t="shared" si="10"/>
        <v>0</v>
      </c>
      <c r="K28" s="22">
        <f t="shared" si="11"/>
        <v>0</v>
      </c>
      <c r="L28" s="22">
        <f t="shared" si="12"/>
        <v>0</v>
      </c>
      <c r="M28" s="22" t="e">
        <f t="shared" ca="1" si="4"/>
        <v>#DIV/0!</v>
      </c>
      <c r="N28" s="22" t="e">
        <f t="shared" ca="1" si="13"/>
        <v>#DIV/0!</v>
      </c>
      <c r="O28" s="110">
        <f t="shared" ca="1" si="14"/>
        <v>0</v>
      </c>
      <c r="P28" s="22">
        <f t="shared" ca="1" si="15"/>
        <v>0</v>
      </c>
      <c r="Q28" s="22">
        <f t="shared" ca="1" si="16"/>
        <v>0</v>
      </c>
      <c r="R28" t="e">
        <f t="shared" ca="1" si="5"/>
        <v>#DIV/0!</v>
      </c>
    </row>
    <row r="29" spans="1:28" x14ac:dyDescent="0.2">
      <c r="A29" s="107"/>
      <c r="B29" s="107"/>
      <c r="C29" s="107"/>
      <c r="D29" s="109">
        <f t="shared" si="6"/>
        <v>0</v>
      </c>
      <c r="E29" s="109">
        <f t="shared" si="6"/>
        <v>0</v>
      </c>
      <c r="F29" s="22">
        <f t="shared" si="7"/>
        <v>0</v>
      </c>
      <c r="G29" s="22">
        <f t="shared" si="7"/>
        <v>0</v>
      </c>
      <c r="H29" s="22">
        <f t="shared" si="8"/>
        <v>0</v>
      </c>
      <c r="I29" s="22">
        <f t="shared" si="9"/>
        <v>0</v>
      </c>
      <c r="J29" s="22">
        <f t="shared" si="10"/>
        <v>0</v>
      </c>
      <c r="K29" s="22">
        <f t="shared" si="11"/>
        <v>0</v>
      </c>
      <c r="L29" s="22">
        <f t="shared" si="12"/>
        <v>0</v>
      </c>
      <c r="M29" s="22" t="e">
        <f t="shared" ca="1" si="4"/>
        <v>#DIV/0!</v>
      </c>
      <c r="N29" s="22" t="e">
        <f t="shared" ca="1" si="13"/>
        <v>#DIV/0!</v>
      </c>
      <c r="O29" s="110">
        <f t="shared" ca="1" si="14"/>
        <v>0</v>
      </c>
      <c r="P29" s="22">
        <f t="shared" ca="1" si="15"/>
        <v>0</v>
      </c>
      <c r="Q29" s="22">
        <f t="shared" ca="1" si="16"/>
        <v>0</v>
      </c>
      <c r="R29" t="e">
        <f t="shared" ca="1" si="5"/>
        <v>#DIV/0!</v>
      </c>
    </row>
    <row r="30" spans="1:28" x14ac:dyDescent="0.2">
      <c r="A30" s="107"/>
      <c r="B30" s="107"/>
      <c r="C30" s="107"/>
      <c r="D30" s="109">
        <f t="shared" si="6"/>
        <v>0</v>
      </c>
      <c r="E30" s="109">
        <f t="shared" si="6"/>
        <v>0</v>
      </c>
      <c r="F30" s="22">
        <f t="shared" si="7"/>
        <v>0</v>
      </c>
      <c r="G30" s="22">
        <f t="shared" si="7"/>
        <v>0</v>
      </c>
      <c r="H30" s="22">
        <f t="shared" si="8"/>
        <v>0</v>
      </c>
      <c r="I30" s="22">
        <f t="shared" si="9"/>
        <v>0</v>
      </c>
      <c r="J30" s="22">
        <f t="shared" si="10"/>
        <v>0</v>
      </c>
      <c r="K30" s="22">
        <f t="shared" si="11"/>
        <v>0</v>
      </c>
      <c r="L30" s="22">
        <f t="shared" si="12"/>
        <v>0</v>
      </c>
      <c r="M30" s="22" t="e">
        <f t="shared" ca="1" si="4"/>
        <v>#DIV/0!</v>
      </c>
      <c r="N30" s="22" t="e">
        <f t="shared" ca="1" si="13"/>
        <v>#DIV/0!</v>
      </c>
      <c r="O30" s="110">
        <f t="shared" ca="1" si="14"/>
        <v>0</v>
      </c>
      <c r="P30" s="22">
        <f t="shared" ca="1" si="15"/>
        <v>0</v>
      </c>
      <c r="Q30" s="22">
        <f t="shared" ca="1" si="16"/>
        <v>0</v>
      </c>
      <c r="R30" t="e">
        <f t="shared" ca="1" si="5"/>
        <v>#DIV/0!</v>
      </c>
    </row>
    <row r="31" spans="1:28" x14ac:dyDescent="0.2">
      <c r="A31" s="107"/>
      <c r="B31" s="107"/>
      <c r="C31" s="107"/>
      <c r="D31" s="109">
        <f t="shared" si="6"/>
        <v>0</v>
      </c>
      <c r="E31" s="109">
        <f t="shared" si="6"/>
        <v>0</v>
      </c>
      <c r="F31" s="22">
        <f t="shared" si="7"/>
        <v>0</v>
      </c>
      <c r="G31" s="22">
        <f t="shared" si="7"/>
        <v>0</v>
      </c>
      <c r="H31" s="22">
        <f t="shared" si="8"/>
        <v>0</v>
      </c>
      <c r="I31" s="22">
        <f t="shared" si="9"/>
        <v>0</v>
      </c>
      <c r="J31" s="22">
        <f t="shared" si="10"/>
        <v>0</v>
      </c>
      <c r="K31" s="22">
        <f t="shared" si="11"/>
        <v>0</v>
      </c>
      <c r="L31" s="22">
        <f t="shared" si="12"/>
        <v>0</v>
      </c>
      <c r="M31" s="22" t="e">
        <f t="shared" ca="1" si="4"/>
        <v>#DIV/0!</v>
      </c>
      <c r="N31" s="22" t="e">
        <f t="shared" ca="1" si="13"/>
        <v>#DIV/0!</v>
      </c>
      <c r="O31" s="110">
        <f t="shared" ca="1" si="14"/>
        <v>0</v>
      </c>
      <c r="P31" s="22">
        <f t="shared" ca="1" si="15"/>
        <v>0</v>
      </c>
      <c r="Q31" s="22">
        <f t="shared" ca="1" si="16"/>
        <v>0</v>
      </c>
      <c r="R31" t="e">
        <f t="shared" ca="1" si="5"/>
        <v>#DIV/0!</v>
      </c>
    </row>
    <row r="32" spans="1:28" x14ac:dyDescent="0.2">
      <c r="A32" s="107"/>
      <c r="B32" s="107"/>
      <c r="C32" s="107"/>
      <c r="D32" s="109">
        <f t="shared" si="6"/>
        <v>0</v>
      </c>
      <c r="E32" s="109">
        <f t="shared" si="6"/>
        <v>0</v>
      </c>
      <c r="F32" s="22">
        <f t="shared" si="7"/>
        <v>0</v>
      </c>
      <c r="G32" s="22">
        <f t="shared" si="7"/>
        <v>0</v>
      </c>
      <c r="H32" s="22">
        <f t="shared" si="8"/>
        <v>0</v>
      </c>
      <c r="I32" s="22">
        <f t="shared" si="9"/>
        <v>0</v>
      </c>
      <c r="J32" s="22">
        <f t="shared" si="10"/>
        <v>0</v>
      </c>
      <c r="K32" s="22">
        <f t="shared" si="11"/>
        <v>0</v>
      </c>
      <c r="L32" s="22">
        <f t="shared" si="12"/>
        <v>0</v>
      </c>
      <c r="M32" s="22" t="e">
        <f t="shared" ca="1" si="4"/>
        <v>#DIV/0!</v>
      </c>
      <c r="N32" s="22" t="e">
        <f t="shared" ca="1" si="13"/>
        <v>#DIV/0!</v>
      </c>
      <c r="O32" s="110">
        <f t="shared" ca="1" si="14"/>
        <v>0</v>
      </c>
      <c r="P32" s="22">
        <f t="shared" ca="1" si="15"/>
        <v>0</v>
      </c>
      <c r="Q32" s="22">
        <f t="shared" ca="1" si="16"/>
        <v>0</v>
      </c>
      <c r="R32" t="e">
        <f t="shared" ca="1" si="5"/>
        <v>#DIV/0!</v>
      </c>
    </row>
    <row r="33" spans="1:18" x14ac:dyDescent="0.2">
      <c r="A33" s="107"/>
      <c r="B33" s="107"/>
      <c r="C33" s="107"/>
      <c r="D33" s="109">
        <f t="shared" si="6"/>
        <v>0</v>
      </c>
      <c r="E33" s="109">
        <f t="shared" si="6"/>
        <v>0</v>
      </c>
      <c r="F33" s="22">
        <f t="shared" si="7"/>
        <v>0</v>
      </c>
      <c r="G33" s="22">
        <f t="shared" si="7"/>
        <v>0</v>
      </c>
      <c r="H33" s="22">
        <f t="shared" si="8"/>
        <v>0</v>
      </c>
      <c r="I33" s="22">
        <f t="shared" si="9"/>
        <v>0</v>
      </c>
      <c r="J33" s="22">
        <f t="shared" si="10"/>
        <v>0</v>
      </c>
      <c r="K33" s="22">
        <f t="shared" si="11"/>
        <v>0</v>
      </c>
      <c r="L33" s="22">
        <f t="shared" si="12"/>
        <v>0</v>
      </c>
      <c r="M33" s="22" t="e">
        <f t="shared" ca="1" si="4"/>
        <v>#DIV/0!</v>
      </c>
      <c r="N33" s="22" t="e">
        <f t="shared" ca="1" si="13"/>
        <v>#DIV/0!</v>
      </c>
      <c r="O33" s="110">
        <f t="shared" ca="1" si="14"/>
        <v>0</v>
      </c>
      <c r="P33" s="22">
        <f t="shared" ca="1" si="15"/>
        <v>0</v>
      </c>
      <c r="Q33" s="22">
        <f t="shared" ca="1" si="16"/>
        <v>0</v>
      </c>
      <c r="R33" t="e">
        <f t="shared" ca="1" si="5"/>
        <v>#DIV/0!</v>
      </c>
    </row>
    <row r="34" spans="1:18" x14ac:dyDescent="0.2">
      <c r="A34" s="107"/>
      <c r="B34" s="107"/>
      <c r="C34" s="107"/>
      <c r="D34" s="109">
        <f t="shared" si="6"/>
        <v>0</v>
      </c>
      <c r="E34" s="109">
        <f t="shared" si="6"/>
        <v>0</v>
      </c>
      <c r="F34" s="22">
        <f t="shared" si="7"/>
        <v>0</v>
      </c>
      <c r="G34" s="22">
        <f t="shared" si="7"/>
        <v>0</v>
      </c>
      <c r="H34" s="22">
        <f t="shared" si="8"/>
        <v>0</v>
      </c>
      <c r="I34" s="22">
        <f t="shared" si="9"/>
        <v>0</v>
      </c>
      <c r="J34" s="22">
        <f t="shared" si="10"/>
        <v>0</v>
      </c>
      <c r="K34" s="22">
        <f t="shared" si="11"/>
        <v>0</v>
      </c>
      <c r="L34" s="22">
        <f t="shared" si="12"/>
        <v>0</v>
      </c>
      <c r="M34" s="22" t="e">
        <f t="shared" ca="1" si="4"/>
        <v>#DIV/0!</v>
      </c>
      <c r="N34" s="22" t="e">
        <f t="shared" ca="1" si="13"/>
        <v>#DIV/0!</v>
      </c>
      <c r="O34" s="110">
        <f t="shared" ca="1" si="14"/>
        <v>0</v>
      </c>
      <c r="P34" s="22">
        <f t="shared" ca="1" si="15"/>
        <v>0</v>
      </c>
      <c r="Q34" s="22">
        <f t="shared" ca="1" si="16"/>
        <v>0</v>
      </c>
      <c r="R34" t="e">
        <f t="shared" ca="1" si="5"/>
        <v>#DIV/0!</v>
      </c>
    </row>
    <row r="35" spans="1:18" x14ac:dyDescent="0.2">
      <c r="A35" s="107"/>
      <c r="B35" s="107"/>
      <c r="C35" s="107"/>
      <c r="D35" s="109">
        <f t="shared" si="6"/>
        <v>0</v>
      </c>
      <c r="E35" s="109">
        <f t="shared" si="6"/>
        <v>0</v>
      </c>
      <c r="F35" s="22">
        <f t="shared" si="7"/>
        <v>0</v>
      </c>
      <c r="G35" s="22">
        <f t="shared" si="7"/>
        <v>0</v>
      </c>
      <c r="H35" s="22">
        <f t="shared" si="8"/>
        <v>0</v>
      </c>
      <c r="I35" s="22">
        <f t="shared" si="9"/>
        <v>0</v>
      </c>
      <c r="J35" s="22">
        <f t="shared" si="10"/>
        <v>0</v>
      </c>
      <c r="K35" s="22">
        <f t="shared" si="11"/>
        <v>0</v>
      </c>
      <c r="L35" s="22">
        <f t="shared" si="12"/>
        <v>0</v>
      </c>
      <c r="M35" s="22" t="e">
        <f t="shared" ca="1" si="4"/>
        <v>#DIV/0!</v>
      </c>
      <c r="N35" s="22" t="e">
        <f t="shared" ca="1" si="13"/>
        <v>#DIV/0!</v>
      </c>
      <c r="O35" s="110">
        <f t="shared" ca="1" si="14"/>
        <v>0</v>
      </c>
      <c r="P35" s="22">
        <f t="shared" ca="1" si="15"/>
        <v>0</v>
      </c>
      <c r="Q35" s="22">
        <f t="shared" ca="1" si="16"/>
        <v>0</v>
      </c>
      <c r="R35" t="e">
        <f t="shared" ca="1" si="5"/>
        <v>#DIV/0!</v>
      </c>
    </row>
    <row r="36" spans="1:18" x14ac:dyDescent="0.2">
      <c r="A36" s="107"/>
      <c r="B36" s="107"/>
      <c r="C36" s="107"/>
      <c r="D36" s="109">
        <f t="shared" si="6"/>
        <v>0</v>
      </c>
      <c r="E36" s="109">
        <f t="shared" si="6"/>
        <v>0</v>
      </c>
      <c r="F36" s="22">
        <f t="shared" si="7"/>
        <v>0</v>
      </c>
      <c r="G36" s="22">
        <f t="shared" si="7"/>
        <v>0</v>
      </c>
      <c r="H36" s="22">
        <f t="shared" si="8"/>
        <v>0</v>
      </c>
      <c r="I36" s="22">
        <f t="shared" si="9"/>
        <v>0</v>
      </c>
      <c r="J36" s="22">
        <f t="shared" si="10"/>
        <v>0</v>
      </c>
      <c r="K36" s="22">
        <f t="shared" si="11"/>
        <v>0</v>
      </c>
      <c r="L36" s="22">
        <f t="shared" si="12"/>
        <v>0</v>
      </c>
      <c r="M36" s="22" t="e">
        <f t="shared" ca="1" si="4"/>
        <v>#DIV/0!</v>
      </c>
      <c r="N36" s="22" t="e">
        <f t="shared" ca="1" si="13"/>
        <v>#DIV/0!</v>
      </c>
      <c r="O36" s="110">
        <f t="shared" ca="1" si="14"/>
        <v>0</v>
      </c>
      <c r="P36" s="22">
        <f t="shared" ca="1" si="15"/>
        <v>0</v>
      </c>
      <c r="Q36" s="22">
        <f t="shared" ca="1" si="16"/>
        <v>0</v>
      </c>
      <c r="R36" t="e">
        <f t="shared" ca="1" si="5"/>
        <v>#DIV/0!</v>
      </c>
    </row>
    <row r="37" spans="1:18" x14ac:dyDescent="0.2">
      <c r="A37" s="107"/>
      <c r="B37" s="107"/>
      <c r="C37" s="107"/>
      <c r="D37" s="109">
        <f t="shared" si="6"/>
        <v>0</v>
      </c>
      <c r="E37" s="109">
        <f t="shared" si="6"/>
        <v>0</v>
      </c>
      <c r="F37" s="22">
        <f t="shared" si="7"/>
        <v>0</v>
      </c>
      <c r="G37" s="22">
        <f t="shared" si="7"/>
        <v>0</v>
      </c>
      <c r="H37" s="22">
        <f t="shared" si="8"/>
        <v>0</v>
      </c>
      <c r="I37" s="22">
        <f t="shared" si="9"/>
        <v>0</v>
      </c>
      <c r="J37" s="22">
        <f t="shared" si="10"/>
        <v>0</v>
      </c>
      <c r="K37" s="22">
        <f t="shared" si="11"/>
        <v>0</v>
      </c>
      <c r="L37" s="22">
        <f t="shared" si="12"/>
        <v>0</v>
      </c>
      <c r="M37" s="22" t="e">
        <f t="shared" ca="1" si="4"/>
        <v>#DIV/0!</v>
      </c>
      <c r="N37" s="22" t="e">
        <f t="shared" ca="1" si="13"/>
        <v>#DIV/0!</v>
      </c>
      <c r="O37" s="110">
        <f t="shared" ca="1" si="14"/>
        <v>0</v>
      </c>
      <c r="P37" s="22">
        <f t="shared" ca="1" si="15"/>
        <v>0</v>
      </c>
      <c r="Q37" s="22">
        <f t="shared" ca="1" si="16"/>
        <v>0</v>
      </c>
      <c r="R37" t="e">
        <f t="shared" ca="1" si="5"/>
        <v>#DIV/0!</v>
      </c>
    </row>
    <row r="38" spans="1:18" x14ac:dyDescent="0.2">
      <c r="A38" s="107"/>
      <c r="B38" s="107"/>
      <c r="C38" s="107"/>
      <c r="D38" s="109">
        <f t="shared" si="6"/>
        <v>0</v>
      </c>
      <c r="E38" s="109">
        <f t="shared" si="6"/>
        <v>0</v>
      </c>
      <c r="F38" s="22">
        <f t="shared" si="7"/>
        <v>0</v>
      </c>
      <c r="G38" s="22">
        <f t="shared" si="7"/>
        <v>0</v>
      </c>
      <c r="H38" s="22">
        <f t="shared" si="8"/>
        <v>0</v>
      </c>
      <c r="I38" s="22">
        <f t="shared" si="9"/>
        <v>0</v>
      </c>
      <c r="J38" s="22">
        <f t="shared" si="10"/>
        <v>0</v>
      </c>
      <c r="K38" s="22">
        <f t="shared" si="11"/>
        <v>0</v>
      </c>
      <c r="L38" s="22">
        <f t="shared" si="12"/>
        <v>0</v>
      </c>
      <c r="M38" s="22" t="e">
        <f t="shared" ca="1" si="4"/>
        <v>#DIV/0!</v>
      </c>
      <c r="N38" s="22" t="e">
        <f t="shared" ca="1" si="13"/>
        <v>#DIV/0!</v>
      </c>
      <c r="O38" s="110">
        <f t="shared" ca="1" si="14"/>
        <v>0</v>
      </c>
      <c r="P38" s="22">
        <f t="shared" ca="1" si="15"/>
        <v>0</v>
      </c>
      <c r="Q38" s="22">
        <f t="shared" ca="1" si="16"/>
        <v>0</v>
      </c>
      <c r="R38" t="e">
        <f t="shared" ca="1" si="5"/>
        <v>#DIV/0!</v>
      </c>
    </row>
    <row r="39" spans="1:18" x14ac:dyDescent="0.2">
      <c r="A39" s="107"/>
      <c r="B39" s="107"/>
      <c r="C39" s="107"/>
      <c r="D39" s="109">
        <f t="shared" si="6"/>
        <v>0</v>
      </c>
      <c r="E39" s="109">
        <f t="shared" si="6"/>
        <v>0</v>
      </c>
      <c r="F39" s="22">
        <f t="shared" si="7"/>
        <v>0</v>
      </c>
      <c r="G39" s="22">
        <f t="shared" si="7"/>
        <v>0</v>
      </c>
      <c r="H39" s="22">
        <f t="shared" si="8"/>
        <v>0</v>
      </c>
      <c r="I39" s="22">
        <f t="shared" si="9"/>
        <v>0</v>
      </c>
      <c r="J39" s="22">
        <f t="shared" si="10"/>
        <v>0</v>
      </c>
      <c r="K39" s="22">
        <f t="shared" si="11"/>
        <v>0</v>
      </c>
      <c r="L39" s="22">
        <f t="shared" si="12"/>
        <v>0</v>
      </c>
      <c r="M39" s="22" t="e">
        <f t="shared" ca="1" si="4"/>
        <v>#DIV/0!</v>
      </c>
      <c r="N39" s="22" t="e">
        <f t="shared" ca="1" si="13"/>
        <v>#DIV/0!</v>
      </c>
      <c r="O39" s="110">
        <f t="shared" ca="1" si="14"/>
        <v>0</v>
      </c>
      <c r="P39" s="22">
        <f t="shared" ca="1" si="15"/>
        <v>0</v>
      </c>
      <c r="Q39" s="22">
        <f t="shared" ca="1" si="16"/>
        <v>0</v>
      </c>
      <c r="R39" t="e">
        <f t="shared" ca="1" si="5"/>
        <v>#DIV/0!</v>
      </c>
    </row>
    <row r="40" spans="1:18" x14ac:dyDescent="0.2">
      <c r="A40" s="107"/>
      <c r="B40" s="107"/>
      <c r="C40" s="107"/>
      <c r="D40" s="109">
        <f t="shared" si="6"/>
        <v>0</v>
      </c>
      <c r="E40" s="109">
        <f t="shared" si="6"/>
        <v>0</v>
      </c>
      <c r="F40" s="22">
        <f t="shared" si="7"/>
        <v>0</v>
      </c>
      <c r="G40" s="22">
        <f t="shared" si="7"/>
        <v>0</v>
      </c>
      <c r="H40" s="22">
        <f t="shared" si="8"/>
        <v>0</v>
      </c>
      <c r="I40" s="22">
        <f t="shared" si="9"/>
        <v>0</v>
      </c>
      <c r="J40" s="22">
        <f t="shared" si="10"/>
        <v>0</v>
      </c>
      <c r="K40" s="22">
        <f t="shared" si="11"/>
        <v>0</v>
      </c>
      <c r="L40" s="22">
        <f t="shared" si="12"/>
        <v>0</v>
      </c>
      <c r="M40" s="22" t="e">
        <f t="shared" ca="1" si="4"/>
        <v>#DIV/0!</v>
      </c>
      <c r="N40" s="22" t="e">
        <f t="shared" ca="1" si="13"/>
        <v>#DIV/0!</v>
      </c>
      <c r="O40" s="110">
        <f t="shared" ca="1" si="14"/>
        <v>0</v>
      </c>
      <c r="P40" s="22">
        <f t="shared" ca="1" si="15"/>
        <v>0</v>
      </c>
      <c r="Q40" s="22">
        <f t="shared" ca="1" si="16"/>
        <v>0</v>
      </c>
      <c r="R40" t="e">
        <f t="shared" ca="1" si="5"/>
        <v>#DIV/0!</v>
      </c>
    </row>
    <row r="41" spans="1:18" x14ac:dyDescent="0.2">
      <c r="A41" s="107"/>
      <c r="B41" s="107"/>
      <c r="C41" s="107"/>
      <c r="D41" s="109">
        <f t="shared" si="6"/>
        <v>0</v>
      </c>
      <c r="E41" s="109">
        <f t="shared" si="6"/>
        <v>0</v>
      </c>
      <c r="F41" s="22">
        <f t="shared" si="7"/>
        <v>0</v>
      </c>
      <c r="G41" s="22">
        <f t="shared" si="7"/>
        <v>0</v>
      </c>
      <c r="H41" s="22">
        <f t="shared" si="8"/>
        <v>0</v>
      </c>
      <c r="I41" s="22">
        <f t="shared" si="9"/>
        <v>0</v>
      </c>
      <c r="J41" s="22">
        <f t="shared" si="10"/>
        <v>0</v>
      </c>
      <c r="K41" s="22">
        <f t="shared" si="11"/>
        <v>0</v>
      </c>
      <c r="L41" s="22">
        <f t="shared" si="12"/>
        <v>0</v>
      </c>
      <c r="M41" s="22" t="e">
        <f t="shared" ca="1" si="4"/>
        <v>#DIV/0!</v>
      </c>
      <c r="N41" s="22" t="e">
        <f t="shared" ca="1" si="13"/>
        <v>#DIV/0!</v>
      </c>
      <c r="O41" s="110">
        <f t="shared" ca="1" si="14"/>
        <v>0</v>
      </c>
      <c r="P41" s="22">
        <f t="shared" ca="1" si="15"/>
        <v>0</v>
      </c>
      <c r="Q41" s="22">
        <f t="shared" ca="1" si="16"/>
        <v>0</v>
      </c>
      <c r="R41" t="e">
        <f t="shared" ca="1" si="5"/>
        <v>#DIV/0!</v>
      </c>
    </row>
    <row r="42" spans="1:18" x14ac:dyDescent="0.2">
      <c r="A42" s="107"/>
      <c r="B42" s="107"/>
      <c r="C42" s="107"/>
      <c r="D42" s="109">
        <f t="shared" si="6"/>
        <v>0</v>
      </c>
      <c r="E42" s="109">
        <f t="shared" si="6"/>
        <v>0</v>
      </c>
      <c r="F42" s="22">
        <f t="shared" si="7"/>
        <v>0</v>
      </c>
      <c r="G42" s="22">
        <f t="shared" si="7"/>
        <v>0</v>
      </c>
      <c r="H42" s="22">
        <f t="shared" si="8"/>
        <v>0</v>
      </c>
      <c r="I42" s="22">
        <f t="shared" si="9"/>
        <v>0</v>
      </c>
      <c r="J42" s="22">
        <f t="shared" si="10"/>
        <v>0</v>
      </c>
      <c r="K42" s="22">
        <f t="shared" si="11"/>
        <v>0</v>
      </c>
      <c r="L42" s="22">
        <f t="shared" si="12"/>
        <v>0</v>
      </c>
      <c r="M42" s="22" t="e">
        <f t="shared" ca="1" si="4"/>
        <v>#DIV/0!</v>
      </c>
      <c r="N42" s="22" t="e">
        <f t="shared" ca="1" si="13"/>
        <v>#DIV/0!</v>
      </c>
      <c r="O42" s="110">
        <f t="shared" ca="1" si="14"/>
        <v>0</v>
      </c>
      <c r="P42" s="22">
        <f t="shared" ca="1" si="15"/>
        <v>0</v>
      </c>
      <c r="Q42" s="22">
        <f t="shared" ca="1" si="16"/>
        <v>0</v>
      </c>
      <c r="R42" t="e">
        <f t="shared" ca="1" si="5"/>
        <v>#DIV/0!</v>
      </c>
    </row>
    <row r="43" spans="1:18" x14ac:dyDescent="0.2">
      <c r="A43" s="107"/>
      <c r="B43" s="107"/>
      <c r="C43" s="107"/>
      <c r="D43" s="109">
        <f t="shared" si="6"/>
        <v>0</v>
      </c>
      <c r="E43" s="109">
        <f t="shared" si="6"/>
        <v>0</v>
      </c>
      <c r="F43" s="22">
        <f t="shared" si="7"/>
        <v>0</v>
      </c>
      <c r="G43" s="22">
        <f t="shared" si="7"/>
        <v>0</v>
      </c>
      <c r="H43" s="22">
        <f t="shared" si="8"/>
        <v>0</v>
      </c>
      <c r="I43" s="22">
        <f t="shared" si="9"/>
        <v>0</v>
      </c>
      <c r="J43" s="22">
        <f t="shared" si="10"/>
        <v>0</v>
      </c>
      <c r="K43" s="22">
        <f t="shared" si="11"/>
        <v>0</v>
      </c>
      <c r="L43" s="22">
        <f t="shared" si="12"/>
        <v>0</v>
      </c>
      <c r="M43" s="22" t="e">
        <f t="shared" ca="1" si="4"/>
        <v>#DIV/0!</v>
      </c>
      <c r="N43" s="22" t="e">
        <f t="shared" ca="1" si="13"/>
        <v>#DIV/0!</v>
      </c>
      <c r="O43" s="110">
        <f t="shared" ca="1" si="14"/>
        <v>0</v>
      </c>
      <c r="P43" s="22">
        <f t="shared" ca="1" si="15"/>
        <v>0</v>
      </c>
      <c r="Q43" s="22">
        <f t="shared" ca="1" si="16"/>
        <v>0</v>
      </c>
      <c r="R43" t="e">
        <f t="shared" ca="1" si="5"/>
        <v>#DIV/0!</v>
      </c>
    </row>
    <row r="44" spans="1:18" x14ac:dyDescent="0.2">
      <c r="A44" s="107"/>
      <c r="B44" s="107"/>
      <c r="C44" s="107"/>
      <c r="D44" s="109">
        <f t="shared" si="6"/>
        <v>0</v>
      </c>
      <c r="E44" s="109">
        <f t="shared" si="6"/>
        <v>0</v>
      </c>
      <c r="F44" s="22">
        <f t="shared" si="7"/>
        <v>0</v>
      </c>
      <c r="G44" s="22">
        <f t="shared" si="7"/>
        <v>0</v>
      </c>
      <c r="H44" s="22">
        <f t="shared" si="8"/>
        <v>0</v>
      </c>
      <c r="I44" s="22">
        <f t="shared" si="9"/>
        <v>0</v>
      </c>
      <c r="J44" s="22">
        <f t="shared" si="10"/>
        <v>0</v>
      </c>
      <c r="K44" s="22">
        <f t="shared" si="11"/>
        <v>0</v>
      </c>
      <c r="L44" s="22">
        <f t="shared" si="12"/>
        <v>0</v>
      </c>
      <c r="M44" s="22" t="e">
        <f t="shared" ca="1" si="4"/>
        <v>#DIV/0!</v>
      </c>
      <c r="N44" s="22" t="e">
        <f t="shared" ca="1" si="13"/>
        <v>#DIV/0!</v>
      </c>
      <c r="O44" s="110">
        <f t="shared" ca="1" si="14"/>
        <v>0</v>
      </c>
      <c r="P44" s="22">
        <f t="shared" ca="1" si="15"/>
        <v>0</v>
      </c>
      <c r="Q44" s="22">
        <f t="shared" ca="1" si="16"/>
        <v>0</v>
      </c>
      <c r="R44" t="e">
        <f t="shared" ca="1" si="5"/>
        <v>#DIV/0!</v>
      </c>
    </row>
    <row r="45" spans="1:18" x14ac:dyDescent="0.2">
      <c r="A45" s="107"/>
      <c r="B45" s="107"/>
      <c r="C45" s="107"/>
      <c r="D45" s="109">
        <f t="shared" si="6"/>
        <v>0</v>
      </c>
      <c r="E45" s="109">
        <f t="shared" si="6"/>
        <v>0</v>
      </c>
      <c r="F45" s="22">
        <f t="shared" si="7"/>
        <v>0</v>
      </c>
      <c r="G45" s="22">
        <f t="shared" si="7"/>
        <v>0</v>
      </c>
      <c r="H45" s="22">
        <f t="shared" si="8"/>
        <v>0</v>
      </c>
      <c r="I45" s="22">
        <f t="shared" si="9"/>
        <v>0</v>
      </c>
      <c r="J45" s="22">
        <f t="shared" si="10"/>
        <v>0</v>
      </c>
      <c r="K45" s="22">
        <f t="shared" si="11"/>
        <v>0</v>
      </c>
      <c r="L45" s="22">
        <f t="shared" si="12"/>
        <v>0</v>
      </c>
      <c r="M45" s="22" t="e">
        <f t="shared" ca="1" si="4"/>
        <v>#DIV/0!</v>
      </c>
      <c r="N45" s="22" t="e">
        <f t="shared" ca="1" si="13"/>
        <v>#DIV/0!</v>
      </c>
      <c r="O45" s="110">
        <f t="shared" ca="1" si="14"/>
        <v>0</v>
      </c>
      <c r="P45" s="22">
        <f t="shared" ca="1" si="15"/>
        <v>0</v>
      </c>
      <c r="Q45" s="22">
        <f t="shared" ca="1" si="16"/>
        <v>0</v>
      </c>
      <c r="R45" t="e">
        <f t="shared" ca="1" si="5"/>
        <v>#DIV/0!</v>
      </c>
    </row>
    <row r="46" spans="1:18" x14ac:dyDescent="0.2">
      <c r="A46" s="107"/>
      <c r="B46" s="107"/>
      <c r="C46" s="107"/>
      <c r="D46" s="109">
        <f t="shared" si="6"/>
        <v>0</v>
      </c>
      <c r="E46" s="109">
        <f t="shared" si="6"/>
        <v>0</v>
      </c>
      <c r="F46" s="22">
        <f t="shared" si="7"/>
        <v>0</v>
      </c>
      <c r="G46" s="22">
        <f t="shared" si="7"/>
        <v>0</v>
      </c>
      <c r="H46" s="22">
        <f t="shared" si="8"/>
        <v>0</v>
      </c>
      <c r="I46" s="22">
        <f t="shared" si="9"/>
        <v>0</v>
      </c>
      <c r="J46" s="22">
        <f t="shared" si="10"/>
        <v>0</v>
      </c>
      <c r="K46" s="22">
        <f t="shared" si="11"/>
        <v>0</v>
      </c>
      <c r="L46" s="22">
        <f t="shared" si="12"/>
        <v>0</v>
      </c>
      <c r="M46" s="22" t="e">
        <f t="shared" ca="1" si="4"/>
        <v>#DIV/0!</v>
      </c>
      <c r="N46" s="22" t="e">
        <f t="shared" ca="1" si="13"/>
        <v>#DIV/0!</v>
      </c>
      <c r="O46" s="110">
        <f t="shared" ca="1" si="14"/>
        <v>0</v>
      </c>
      <c r="P46" s="22">
        <f t="shared" ca="1" si="15"/>
        <v>0</v>
      </c>
      <c r="Q46" s="22">
        <f t="shared" ca="1" si="16"/>
        <v>0</v>
      </c>
      <c r="R46" t="e">
        <f t="shared" ca="1" si="5"/>
        <v>#DIV/0!</v>
      </c>
    </row>
    <row r="47" spans="1:18" x14ac:dyDescent="0.2">
      <c r="A47" s="107"/>
      <c r="B47" s="107"/>
      <c r="C47" s="107"/>
      <c r="D47" s="109">
        <f t="shared" si="6"/>
        <v>0</v>
      </c>
      <c r="E47" s="109">
        <f t="shared" si="6"/>
        <v>0</v>
      </c>
      <c r="F47" s="22">
        <f t="shared" si="7"/>
        <v>0</v>
      </c>
      <c r="G47" s="22">
        <f t="shared" si="7"/>
        <v>0</v>
      </c>
      <c r="H47" s="22">
        <f t="shared" si="8"/>
        <v>0</v>
      </c>
      <c r="I47" s="22">
        <f t="shared" si="9"/>
        <v>0</v>
      </c>
      <c r="J47" s="22">
        <f t="shared" si="10"/>
        <v>0</v>
      </c>
      <c r="K47" s="22">
        <f t="shared" si="11"/>
        <v>0</v>
      </c>
      <c r="L47" s="22">
        <f t="shared" si="12"/>
        <v>0</v>
      </c>
      <c r="M47" s="22" t="e">
        <f t="shared" ca="1" si="4"/>
        <v>#DIV/0!</v>
      </c>
      <c r="N47" s="22" t="e">
        <f t="shared" ca="1" si="13"/>
        <v>#DIV/0!</v>
      </c>
      <c r="O47" s="110">
        <f t="shared" ca="1" si="14"/>
        <v>0</v>
      </c>
      <c r="P47" s="22">
        <f t="shared" ca="1" si="15"/>
        <v>0</v>
      </c>
      <c r="Q47" s="22">
        <f t="shared" ca="1" si="16"/>
        <v>0</v>
      </c>
      <c r="R47" t="e">
        <f t="shared" ca="1" si="5"/>
        <v>#DIV/0!</v>
      </c>
    </row>
    <row r="48" spans="1:18" x14ac:dyDescent="0.2">
      <c r="A48" s="107"/>
      <c r="B48" s="107"/>
      <c r="C48" s="107"/>
      <c r="D48" s="109">
        <f t="shared" si="6"/>
        <v>0</v>
      </c>
      <c r="E48" s="109">
        <f t="shared" si="6"/>
        <v>0</v>
      </c>
      <c r="F48" s="22">
        <f t="shared" si="7"/>
        <v>0</v>
      </c>
      <c r="G48" s="22">
        <f t="shared" si="7"/>
        <v>0</v>
      </c>
      <c r="H48" s="22">
        <f t="shared" si="8"/>
        <v>0</v>
      </c>
      <c r="I48" s="22">
        <f t="shared" si="9"/>
        <v>0</v>
      </c>
      <c r="J48" s="22">
        <f t="shared" si="10"/>
        <v>0</v>
      </c>
      <c r="K48" s="22">
        <f t="shared" si="11"/>
        <v>0</v>
      </c>
      <c r="L48" s="22">
        <f t="shared" si="12"/>
        <v>0</v>
      </c>
      <c r="M48" s="22" t="e">
        <f t="shared" ca="1" si="4"/>
        <v>#DIV/0!</v>
      </c>
      <c r="N48" s="22" t="e">
        <f t="shared" ca="1" si="13"/>
        <v>#DIV/0!</v>
      </c>
      <c r="O48" s="110">
        <f t="shared" ca="1" si="14"/>
        <v>0</v>
      </c>
      <c r="P48" s="22">
        <f t="shared" ca="1" si="15"/>
        <v>0</v>
      </c>
      <c r="Q48" s="22">
        <f t="shared" ca="1" si="16"/>
        <v>0</v>
      </c>
      <c r="R48" t="e">
        <f t="shared" ca="1" si="5"/>
        <v>#DIV/0!</v>
      </c>
    </row>
    <row r="49" spans="1:18" x14ac:dyDescent="0.2">
      <c r="A49" s="107"/>
      <c r="B49" s="107"/>
      <c r="C49" s="107"/>
      <c r="D49" s="109">
        <f t="shared" si="6"/>
        <v>0</v>
      </c>
      <c r="E49" s="109">
        <f t="shared" si="6"/>
        <v>0</v>
      </c>
      <c r="F49" s="22">
        <f t="shared" si="7"/>
        <v>0</v>
      </c>
      <c r="G49" s="22">
        <f t="shared" si="7"/>
        <v>0</v>
      </c>
      <c r="H49" s="22">
        <f t="shared" si="8"/>
        <v>0</v>
      </c>
      <c r="I49" s="22">
        <f t="shared" si="9"/>
        <v>0</v>
      </c>
      <c r="J49" s="22">
        <f t="shared" si="10"/>
        <v>0</v>
      </c>
      <c r="K49" s="22">
        <f t="shared" si="11"/>
        <v>0</v>
      </c>
      <c r="L49" s="22">
        <f t="shared" si="12"/>
        <v>0</v>
      </c>
      <c r="M49" s="22" t="e">
        <f t="shared" ca="1" si="4"/>
        <v>#DIV/0!</v>
      </c>
      <c r="N49" s="22" t="e">
        <f t="shared" ca="1" si="13"/>
        <v>#DIV/0!</v>
      </c>
      <c r="O49" s="110">
        <f t="shared" ca="1" si="14"/>
        <v>0</v>
      </c>
      <c r="P49" s="22">
        <f t="shared" ca="1" si="15"/>
        <v>0</v>
      </c>
      <c r="Q49" s="22">
        <f t="shared" ca="1" si="16"/>
        <v>0</v>
      </c>
      <c r="R49" t="e">
        <f t="shared" ca="1" si="5"/>
        <v>#DIV/0!</v>
      </c>
    </row>
    <row r="50" spans="1:18" x14ac:dyDescent="0.2">
      <c r="A50" s="107"/>
      <c r="B50" s="107"/>
      <c r="C50" s="107"/>
      <c r="D50" s="109">
        <f t="shared" si="6"/>
        <v>0</v>
      </c>
      <c r="E50" s="109">
        <f t="shared" si="6"/>
        <v>0</v>
      </c>
      <c r="F50" s="22">
        <f t="shared" si="7"/>
        <v>0</v>
      </c>
      <c r="G50" s="22">
        <f t="shared" si="7"/>
        <v>0</v>
      </c>
      <c r="H50" s="22">
        <f t="shared" si="8"/>
        <v>0</v>
      </c>
      <c r="I50" s="22">
        <f t="shared" si="9"/>
        <v>0</v>
      </c>
      <c r="J50" s="22">
        <f t="shared" si="10"/>
        <v>0</v>
      </c>
      <c r="K50" s="22">
        <f t="shared" si="11"/>
        <v>0</v>
      </c>
      <c r="L50" s="22">
        <f t="shared" si="12"/>
        <v>0</v>
      </c>
      <c r="M50" s="22" t="e">
        <f t="shared" ca="1" si="4"/>
        <v>#DIV/0!</v>
      </c>
      <c r="N50" s="22" t="e">
        <f t="shared" ca="1" si="13"/>
        <v>#DIV/0!</v>
      </c>
      <c r="O50" s="110">
        <f t="shared" ca="1" si="14"/>
        <v>0</v>
      </c>
      <c r="P50" s="22">
        <f t="shared" ca="1" si="15"/>
        <v>0</v>
      </c>
      <c r="Q50" s="22">
        <f t="shared" ca="1" si="16"/>
        <v>0</v>
      </c>
      <c r="R50" t="e">
        <f t="shared" ca="1" si="5"/>
        <v>#DIV/0!</v>
      </c>
    </row>
    <row r="51" spans="1:18" x14ac:dyDescent="0.2">
      <c r="A51" s="107"/>
      <c r="B51" s="107"/>
      <c r="C51" s="107"/>
      <c r="D51" s="109">
        <f t="shared" si="6"/>
        <v>0</v>
      </c>
      <c r="E51" s="109">
        <f t="shared" si="6"/>
        <v>0</v>
      </c>
      <c r="F51" s="22">
        <f t="shared" si="7"/>
        <v>0</v>
      </c>
      <c r="G51" s="22">
        <f t="shared" si="7"/>
        <v>0</v>
      </c>
      <c r="H51" s="22">
        <f t="shared" si="8"/>
        <v>0</v>
      </c>
      <c r="I51" s="22">
        <f t="shared" si="9"/>
        <v>0</v>
      </c>
      <c r="J51" s="22">
        <f t="shared" si="10"/>
        <v>0</v>
      </c>
      <c r="K51" s="22">
        <f t="shared" si="11"/>
        <v>0</v>
      </c>
      <c r="L51" s="22">
        <f t="shared" si="12"/>
        <v>0</v>
      </c>
      <c r="M51" s="22" t="e">
        <f t="shared" ca="1" si="4"/>
        <v>#DIV/0!</v>
      </c>
      <c r="N51" s="22" t="e">
        <f t="shared" ca="1" si="13"/>
        <v>#DIV/0!</v>
      </c>
      <c r="O51" s="110">
        <f t="shared" ca="1" si="14"/>
        <v>0</v>
      </c>
      <c r="P51" s="22">
        <f t="shared" ca="1" si="15"/>
        <v>0</v>
      </c>
      <c r="Q51" s="22">
        <f t="shared" ca="1" si="16"/>
        <v>0</v>
      </c>
      <c r="R51" t="e">
        <f t="shared" ca="1" si="5"/>
        <v>#DIV/0!</v>
      </c>
    </row>
    <row r="52" spans="1:18" x14ac:dyDescent="0.2">
      <c r="A52" s="107"/>
      <c r="B52" s="107"/>
      <c r="C52" s="107"/>
      <c r="D52" s="109">
        <f t="shared" si="6"/>
        <v>0</v>
      </c>
      <c r="E52" s="109">
        <f t="shared" si="6"/>
        <v>0</v>
      </c>
      <c r="F52" s="22">
        <f t="shared" si="7"/>
        <v>0</v>
      </c>
      <c r="G52" s="22">
        <f t="shared" si="7"/>
        <v>0</v>
      </c>
      <c r="H52" s="22">
        <f t="shared" si="8"/>
        <v>0</v>
      </c>
      <c r="I52" s="22">
        <f t="shared" si="9"/>
        <v>0</v>
      </c>
      <c r="J52" s="22">
        <f t="shared" si="10"/>
        <v>0</v>
      </c>
      <c r="K52" s="22">
        <f t="shared" si="11"/>
        <v>0</v>
      </c>
      <c r="L52" s="22">
        <f t="shared" si="12"/>
        <v>0</v>
      </c>
      <c r="M52" s="22" t="e">
        <f t="shared" ca="1" si="4"/>
        <v>#DIV/0!</v>
      </c>
      <c r="N52" s="22" t="e">
        <f t="shared" ca="1" si="13"/>
        <v>#DIV/0!</v>
      </c>
      <c r="O52" s="110">
        <f t="shared" ca="1" si="14"/>
        <v>0</v>
      </c>
      <c r="P52" s="22">
        <f t="shared" ca="1" si="15"/>
        <v>0</v>
      </c>
      <c r="Q52" s="22">
        <f t="shared" ca="1" si="16"/>
        <v>0</v>
      </c>
      <c r="R52" t="e">
        <f t="shared" ca="1" si="5"/>
        <v>#DIV/0!</v>
      </c>
    </row>
    <row r="53" spans="1:18" x14ac:dyDescent="0.2">
      <c r="A53" s="107"/>
      <c r="B53" s="107"/>
      <c r="C53" s="107"/>
      <c r="D53" s="109">
        <f t="shared" si="6"/>
        <v>0</v>
      </c>
      <c r="E53" s="109">
        <f t="shared" si="6"/>
        <v>0</v>
      </c>
      <c r="F53" s="22">
        <f t="shared" si="7"/>
        <v>0</v>
      </c>
      <c r="G53" s="22">
        <f t="shared" si="7"/>
        <v>0</v>
      </c>
      <c r="H53" s="22">
        <f t="shared" si="8"/>
        <v>0</v>
      </c>
      <c r="I53" s="22">
        <f t="shared" si="9"/>
        <v>0</v>
      </c>
      <c r="J53" s="22">
        <f t="shared" si="10"/>
        <v>0</v>
      </c>
      <c r="K53" s="22">
        <f t="shared" si="11"/>
        <v>0</v>
      </c>
      <c r="L53" s="22">
        <f t="shared" si="12"/>
        <v>0</v>
      </c>
      <c r="M53" s="22" t="e">
        <f t="shared" ca="1" si="4"/>
        <v>#DIV/0!</v>
      </c>
      <c r="N53" s="22" t="e">
        <f t="shared" ca="1" si="13"/>
        <v>#DIV/0!</v>
      </c>
      <c r="O53" s="110">
        <f t="shared" ca="1" si="14"/>
        <v>0</v>
      </c>
      <c r="P53" s="22">
        <f t="shared" ca="1" si="15"/>
        <v>0</v>
      </c>
      <c r="Q53" s="22">
        <f t="shared" ca="1" si="16"/>
        <v>0</v>
      </c>
      <c r="R53" t="e">
        <f t="shared" ca="1" si="5"/>
        <v>#DIV/0!</v>
      </c>
    </row>
    <row r="54" spans="1:18" x14ac:dyDescent="0.2">
      <c r="A54" s="107"/>
      <c r="B54" s="107"/>
      <c r="C54" s="107"/>
      <c r="D54" s="109">
        <f t="shared" si="6"/>
        <v>0</v>
      </c>
      <c r="E54" s="109">
        <f t="shared" si="6"/>
        <v>0</v>
      </c>
      <c r="F54" s="22">
        <f t="shared" si="7"/>
        <v>0</v>
      </c>
      <c r="G54" s="22">
        <f t="shared" si="7"/>
        <v>0</v>
      </c>
      <c r="H54" s="22">
        <f t="shared" si="8"/>
        <v>0</v>
      </c>
      <c r="I54" s="22">
        <f t="shared" si="9"/>
        <v>0</v>
      </c>
      <c r="J54" s="22">
        <f t="shared" si="10"/>
        <v>0</v>
      </c>
      <c r="K54" s="22">
        <f t="shared" si="11"/>
        <v>0</v>
      </c>
      <c r="L54" s="22">
        <f t="shared" si="12"/>
        <v>0</v>
      </c>
      <c r="M54" s="22" t="e">
        <f t="shared" ca="1" si="4"/>
        <v>#DIV/0!</v>
      </c>
      <c r="N54" s="22" t="e">
        <f t="shared" ca="1" si="13"/>
        <v>#DIV/0!</v>
      </c>
      <c r="O54" s="110">
        <f t="shared" ca="1" si="14"/>
        <v>0</v>
      </c>
      <c r="P54" s="22">
        <f t="shared" ca="1" si="15"/>
        <v>0</v>
      </c>
      <c r="Q54" s="22">
        <f t="shared" ca="1" si="16"/>
        <v>0</v>
      </c>
      <c r="R54" t="e">
        <f t="shared" ca="1" si="5"/>
        <v>#DIV/0!</v>
      </c>
    </row>
    <row r="55" spans="1:18" x14ac:dyDescent="0.2">
      <c r="A55" s="107"/>
      <c r="B55" s="107"/>
      <c r="C55" s="107"/>
      <c r="D55" s="109">
        <f t="shared" si="6"/>
        <v>0</v>
      </c>
      <c r="E55" s="109">
        <f t="shared" si="6"/>
        <v>0</v>
      </c>
      <c r="F55" s="22">
        <f t="shared" si="7"/>
        <v>0</v>
      </c>
      <c r="G55" s="22">
        <f t="shared" si="7"/>
        <v>0</v>
      </c>
      <c r="H55" s="22">
        <f t="shared" si="8"/>
        <v>0</v>
      </c>
      <c r="I55" s="22">
        <f t="shared" si="9"/>
        <v>0</v>
      </c>
      <c r="J55" s="22">
        <f t="shared" si="10"/>
        <v>0</v>
      </c>
      <c r="K55" s="22">
        <f t="shared" si="11"/>
        <v>0</v>
      </c>
      <c r="L55" s="22">
        <f t="shared" si="12"/>
        <v>0</v>
      </c>
      <c r="M55" s="22" t="e">
        <f t="shared" ca="1" si="4"/>
        <v>#DIV/0!</v>
      </c>
      <c r="N55" s="22" t="e">
        <f t="shared" ca="1" si="13"/>
        <v>#DIV/0!</v>
      </c>
      <c r="O55" s="110">
        <f t="shared" ca="1" si="14"/>
        <v>0</v>
      </c>
      <c r="P55" s="22">
        <f t="shared" ca="1" si="15"/>
        <v>0</v>
      </c>
      <c r="Q55" s="22">
        <f t="shared" ca="1" si="16"/>
        <v>0</v>
      </c>
      <c r="R55" t="e">
        <f t="shared" ca="1" si="5"/>
        <v>#DIV/0!</v>
      </c>
    </row>
    <row r="56" spans="1:18" x14ac:dyDescent="0.2">
      <c r="A56" s="107"/>
      <c r="B56" s="107"/>
      <c r="C56" s="107"/>
      <c r="D56" s="109">
        <f t="shared" si="6"/>
        <v>0</v>
      </c>
      <c r="E56" s="109">
        <f t="shared" si="6"/>
        <v>0</v>
      </c>
      <c r="F56" s="22">
        <f t="shared" si="7"/>
        <v>0</v>
      </c>
      <c r="G56" s="22">
        <f t="shared" si="7"/>
        <v>0</v>
      </c>
      <c r="H56" s="22">
        <f t="shared" si="8"/>
        <v>0</v>
      </c>
      <c r="I56" s="22">
        <f t="shared" si="9"/>
        <v>0</v>
      </c>
      <c r="J56" s="22">
        <f t="shared" si="10"/>
        <v>0</v>
      </c>
      <c r="K56" s="22">
        <f t="shared" si="11"/>
        <v>0</v>
      </c>
      <c r="L56" s="22">
        <f t="shared" si="12"/>
        <v>0</v>
      </c>
      <c r="M56" s="22" t="e">
        <f t="shared" ca="1" si="4"/>
        <v>#DIV/0!</v>
      </c>
      <c r="N56" s="22" t="e">
        <f t="shared" ca="1" si="13"/>
        <v>#DIV/0!</v>
      </c>
      <c r="O56" s="110">
        <f t="shared" ca="1" si="14"/>
        <v>0</v>
      </c>
      <c r="P56" s="22">
        <f t="shared" ca="1" si="15"/>
        <v>0</v>
      </c>
      <c r="Q56" s="22">
        <f t="shared" ca="1" si="16"/>
        <v>0</v>
      </c>
      <c r="R56" t="e">
        <f t="shared" ca="1" si="5"/>
        <v>#DIV/0!</v>
      </c>
    </row>
    <row r="57" spans="1:18" x14ac:dyDescent="0.2">
      <c r="A57" s="107"/>
      <c r="B57" s="107"/>
      <c r="C57" s="107"/>
      <c r="D57" s="109">
        <f t="shared" si="6"/>
        <v>0</v>
      </c>
      <c r="E57" s="109">
        <f t="shared" si="6"/>
        <v>0</v>
      </c>
      <c r="F57" s="22">
        <f t="shared" si="7"/>
        <v>0</v>
      </c>
      <c r="G57" s="22">
        <f t="shared" si="7"/>
        <v>0</v>
      </c>
      <c r="H57" s="22">
        <f t="shared" si="8"/>
        <v>0</v>
      </c>
      <c r="I57" s="22">
        <f t="shared" si="9"/>
        <v>0</v>
      </c>
      <c r="J57" s="22">
        <f t="shared" si="10"/>
        <v>0</v>
      </c>
      <c r="K57" s="22">
        <f t="shared" si="11"/>
        <v>0</v>
      </c>
      <c r="L57" s="22">
        <f t="shared" si="12"/>
        <v>0</v>
      </c>
      <c r="M57" s="22" t="e">
        <f t="shared" ca="1" si="4"/>
        <v>#DIV/0!</v>
      </c>
      <c r="N57" s="22" t="e">
        <f t="shared" ca="1" si="13"/>
        <v>#DIV/0!</v>
      </c>
      <c r="O57" s="110">
        <f t="shared" ca="1" si="14"/>
        <v>0</v>
      </c>
      <c r="P57" s="22">
        <f t="shared" ca="1" si="15"/>
        <v>0</v>
      </c>
      <c r="Q57" s="22">
        <f t="shared" ca="1" si="16"/>
        <v>0</v>
      </c>
      <c r="R57" t="e">
        <f t="shared" ca="1" si="5"/>
        <v>#DIV/0!</v>
      </c>
    </row>
    <row r="58" spans="1:18" x14ac:dyDescent="0.2">
      <c r="A58" s="107"/>
      <c r="B58" s="107"/>
      <c r="C58" s="107"/>
      <c r="D58" s="109">
        <f t="shared" si="6"/>
        <v>0</v>
      </c>
      <c r="E58" s="109">
        <f t="shared" si="6"/>
        <v>0</v>
      </c>
      <c r="F58" s="22">
        <f t="shared" si="7"/>
        <v>0</v>
      </c>
      <c r="G58" s="22">
        <f t="shared" si="7"/>
        <v>0</v>
      </c>
      <c r="H58" s="22">
        <f t="shared" si="8"/>
        <v>0</v>
      </c>
      <c r="I58" s="22">
        <f t="shared" si="9"/>
        <v>0</v>
      </c>
      <c r="J58" s="22">
        <f t="shared" si="10"/>
        <v>0</v>
      </c>
      <c r="K58" s="22">
        <f t="shared" si="11"/>
        <v>0</v>
      </c>
      <c r="L58" s="22">
        <f t="shared" si="12"/>
        <v>0</v>
      </c>
      <c r="M58" s="22" t="e">
        <f t="shared" ca="1" si="4"/>
        <v>#DIV/0!</v>
      </c>
      <c r="N58" s="22" t="e">
        <f t="shared" ca="1" si="13"/>
        <v>#DIV/0!</v>
      </c>
      <c r="O58" s="110">
        <f t="shared" ca="1" si="14"/>
        <v>0</v>
      </c>
      <c r="P58" s="22">
        <f t="shared" ca="1" si="15"/>
        <v>0</v>
      </c>
      <c r="Q58" s="22">
        <f t="shared" ca="1" si="16"/>
        <v>0</v>
      </c>
      <c r="R58" t="e">
        <f t="shared" ca="1" si="5"/>
        <v>#DIV/0!</v>
      </c>
    </row>
    <row r="59" spans="1:18" x14ac:dyDescent="0.2">
      <c r="A59" s="107"/>
      <c r="B59" s="107"/>
      <c r="C59" s="107"/>
      <c r="D59" s="109">
        <f t="shared" si="6"/>
        <v>0</v>
      </c>
      <c r="E59" s="109">
        <f t="shared" si="6"/>
        <v>0</v>
      </c>
      <c r="F59" s="22">
        <f t="shared" si="7"/>
        <v>0</v>
      </c>
      <c r="G59" s="22">
        <f t="shared" si="7"/>
        <v>0</v>
      </c>
      <c r="H59" s="22">
        <f t="shared" si="8"/>
        <v>0</v>
      </c>
      <c r="I59" s="22">
        <f t="shared" si="9"/>
        <v>0</v>
      </c>
      <c r="J59" s="22">
        <f t="shared" si="10"/>
        <v>0</v>
      </c>
      <c r="K59" s="22">
        <f t="shared" si="11"/>
        <v>0</v>
      </c>
      <c r="L59" s="22">
        <f t="shared" si="12"/>
        <v>0</v>
      </c>
      <c r="M59" s="22" t="e">
        <f t="shared" ca="1" si="4"/>
        <v>#DIV/0!</v>
      </c>
      <c r="N59" s="22" t="e">
        <f t="shared" ca="1" si="13"/>
        <v>#DIV/0!</v>
      </c>
      <c r="O59" s="110">
        <f t="shared" ca="1" si="14"/>
        <v>0</v>
      </c>
      <c r="P59" s="22">
        <f t="shared" ca="1" si="15"/>
        <v>0</v>
      </c>
      <c r="Q59" s="22">
        <f t="shared" ca="1" si="16"/>
        <v>0</v>
      </c>
      <c r="R59" t="e">
        <f t="shared" ca="1" si="5"/>
        <v>#DIV/0!</v>
      </c>
    </row>
    <row r="60" spans="1:18" x14ac:dyDescent="0.2">
      <c r="A60" s="107"/>
      <c r="B60" s="107"/>
      <c r="C60" s="107"/>
      <c r="D60" s="109">
        <f t="shared" si="6"/>
        <v>0</v>
      </c>
      <c r="E60" s="109">
        <f t="shared" si="6"/>
        <v>0</v>
      </c>
      <c r="F60" s="22">
        <f t="shared" si="7"/>
        <v>0</v>
      </c>
      <c r="G60" s="22">
        <f t="shared" si="7"/>
        <v>0</v>
      </c>
      <c r="H60" s="22">
        <f t="shared" si="8"/>
        <v>0</v>
      </c>
      <c r="I60" s="22">
        <f t="shared" si="9"/>
        <v>0</v>
      </c>
      <c r="J60" s="22">
        <f t="shared" si="10"/>
        <v>0</v>
      </c>
      <c r="K60" s="22">
        <f t="shared" si="11"/>
        <v>0</v>
      </c>
      <c r="L60" s="22">
        <f t="shared" si="12"/>
        <v>0</v>
      </c>
      <c r="M60" s="22" t="e">
        <f t="shared" ca="1" si="4"/>
        <v>#DIV/0!</v>
      </c>
      <c r="N60" s="22" t="e">
        <f t="shared" ca="1" si="13"/>
        <v>#DIV/0!</v>
      </c>
      <c r="O60" s="110">
        <f t="shared" ca="1" si="14"/>
        <v>0</v>
      </c>
      <c r="P60" s="22">
        <f t="shared" ca="1" si="15"/>
        <v>0</v>
      </c>
      <c r="Q60" s="22">
        <f t="shared" ca="1" si="16"/>
        <v>0</v>
      </c>
      <c r="R60" t="e">
        <f t="shared" ca="1" si="5"/>
        <v>#DIV/0!</v>
      </c>
    </row>
    <row r="61" spans="1:18" x14ac:dyDescent="0.2">
      <c r="A61" s="107"/>
      <c r="B61" s="107"/>
      <c r="C61" s="107"/>
      <c r="D61" s="109">
        <f t="shared" si="6"/>
        <v>0</v>
      </c>
      <c r="E61" s="109">
        <f t="shared" si="6"/>
        <v>0</v>
      </c>
      <c r="F61" s="22">
        <f t="shared" si="7"/>
        <v>0</v>
      </c>
      <c r="G61" s="22">
        <f t="shared" si="7"/>
        <v>0</v>
      </c>
      <c r="H61" s="22">
        <f t="shared" si="8"/>
        <v>0</v>
      </c>
      <c r="I61" s="22">
        <f t="shared" si="9"/>
        <v>0</v>
      </c>
      <c r="J61" s="22">
        <f t="shared" si="10"/>
        <v>0</v>
      </c>
      <c r="K61" s="22">
        <f t="shared" si="11"/>
        <v>0</v>
      </c>
      <c r="L61" s="22">
        <f t="shared" si="12"/>
        <v>0</v>
      </c>
      <c r="M61" s="22" t="e">
        <f t="shared" ca="1" si="4"/>
        <v>#DIV/0!</v>
      </c>
      <c r="N61" s="22" t="e">
        <f t="shared" ca="1" si="13"/>
        <v>#DIV/0!</v>
      </c>
      <c r="O61" s="110">
        <f t="shared" ca="1" si="14"/>
        <v>0</v>
      </c>
      <c r="P61" s="22">
        <f t="shared" ca="1" si="15"/>
        <v>0</v>
      </c>
      <c r="Q61" s="22">
        <f t="shared" ca="1" si="16"/>
        <v>0</v>
      </c>
      <c r="R61" t="e">
        <f t="shared" ca="1" si="5"/>
        <v>#DIV/0!</v>
      </c>
    </row>
    <row r="62" spans="1:18" x14ac:dyDescent="0.2">
      <c r="A62" s="107"/>
      <c r="B62" s="107"/>
      <c r="C62" s="107"/>
      <c r="D62" s="109">
        <f t="shared" si="6"/>
        <v>0</v>
      </c>
      <c r="E62" s="109">
        <f t="shared" si="6"/>
        <v>0</v>
      </c>
      <c r="F62" s="22">
        <f t="shared" si="7"/>
        <v>0</v>
      </c>
      <c r="G62" s="22">
        <f t="shared" si="7"/>
        <v>0</v>
      </c>
      <c r="H62" s="22">
        <f t="shared" si="8"/>
        <v>0</v>
      </c>
      <c r="I62" s="22">
        <f t="shared" si="9"/>
        <v>0</v>
      </c>
      <c r="J62" s="22">
        <f t="shared" si="10"/>
        <v>0</v>
      </c>
      <c r="K62" s="22">
        <f t="shared" si="11"/>
        <v>0</v>
      </c>
      <c r="L62" s="22">
        <f t="shared" si="12"/>
        <v>0</v>
      </c>
      <c r="M62" s="22" t="e">
        <f t="shared" ca="1" si="4"/>
        <v>#DIV/0!</v>
      </c>
      <c r="N62" s="22" t="e">
        <f t="shared" ca="1" si="13"/>
        <v>#DIV/0!</v>
      </c>
      <c r="O62" s="110">
        <f t="shared" ca="1" si="14"/>
        <v>0</v>
      </c>
      <c r="P62" s="22">
        <f t="shared" ca="1" si="15"/>
        <v>0</v>
      </c>
      <c r="Q62" s="22">
        <f t="shared" ca="1" si="16"/>
        <v>0</v>
      </c>
      <c r="R62" t="e">
        <f t="shared" ca="1" si="5"/>
        <v>#DIV/0!</v>
      </c>
    </row>
    <row r="63" spans="1:18" x14ac:dyDescent="0.2">
      <c r="A63" s="107"/>
      <c r="B63" s="107"/>
      <c r="C63" s="107"/>
      <c r="D63" s="109">
        <f t="shared" si="6"/>
        <v>0</v>
      </c>
      <c r="E63" s="109">
        <f t="shared" si="6"/>
        <v>0</v>
      </c>
      <c r="F63" s="22">
        <f t="shared" si="7"/>
        <v>0</v>
      </c>
      <c r="G63" s="22">
        <f t="shared" si="7"/>
        <v>0</v>
      </c>
      <c r="H63" s="22">
        <f t="shared" si="8"/>
        <v>0</v>
      </c>
      <c r="I63" s="22">
        <f t="shared" si="9"/>
        <v>0</v>
      </c>
      <c r="J63" s="22">
        <f t="shared" si="10"/>
        <v>0</v>
      </c>
      <c r="K63" s="22">
        <f t="shared" si="11"/>
        <v>0</v>
      </c>
      <c r="L63" s="22">
        <f t="shared" si="12"/>
        <v>0</v>
      </c>
      <c r="M63" s="22" t="e">
        <f t="shared" ca="1" si="4"/>
        <v>#DIV/0!</v>
      </c>
      <c r="N63" s="22" t="e">
        <f t="shared" ca="1" si="13"/>
        <v>#DIV/0!</v>
      </c>
      <c r="O63" s="110">
        <f t="shared" ca="1" si="14"/>
        <v>0</v>
      </c>
      <c r="P63" s="22">
        <f t="shared" ca="1" si="15"/>
        <v>0</v>
      </c>
      <c r="Q63" s="22">
        <f t="shared" ca="1" si="16"/>
        <v>0</v>
      </c>
      <c r="R63" t="e">
        <f t="shared" ca="1" si="5"/>
        <v>#DIV/0!</v>
      </c>
    </row>
    <row r="64" spans="1:18" x14ac:dyDescent="0.2">
      <c r="A64" s="107"/>
      <c r="B64" s="107"/>
      <c r="C64" s="107"/>
      <c r="D64" s="109">
        <f t="shared" si="6"/>
        <v>0</v>
      </c>
      <c r="E64" s="109">
        <f t="shared" si="6"/>
        <v>0</v>
      </c>
      <c r="F64" s="22">
        <f t="shared" si="7"/>
        <v>0</v>
      </c>
      <c r="G64" s="22">
        <f t="shared" si="7"/>
        <v>0</v>
      </c>
      <c r="H64" s="22">
        <f t="shared" si="8"/>
        <v>0</v>
      </c>
      <c r="I64" s="22">
        <f t="shared" si="9"/>
        <v>0</v>
      </c>
      <c r="J64" s="22">
        <f t="shared" si="10"/>
        <v>0</v>
      </c>
      <c r="K64" s="22">
        <f t="shared" si="11"/>
        <v>0</v>
      </c>
      <c r="L64" s="22">
        <f t="shared" si="12"/>
        <v>0</v>
      </c>
      <c r="M64" s="22" t="e">
        <f t="shared" ca="1" si="4"/>
        <v>#DIV/0!</v>
      </c>
      <c r="N64" s="22" t="e">
        <f t="shared" ca="1" si="13"/>
        <v>#DIV/0!</v>
      </c>
      <c r="O64" s="110">
        <f t="shared" ca="1" si="14"/>
        <v>0</v>
      </c>
      <c r="P64" s="22">
        <f t="shared" ca="1" si="15"/>
        <v>0</v>
      </c>
      <c r="Q64" s="22">
        <f t="shared" ca="1" si="16"/>
        <v>0</v>
      </c>
      <c r="R64" t="e">
        <f t="shared" ca="1" si="5"/>
        <v>#DIV/0!</v>
      </c>
    </row>
    <row r="65" spans="1:18" x14ac:dyDescent="0.2">
      <c r="A65" s="107"/>
      <c r="B65" s="107"/>
      <c r="C65" s="107"/>
      <c r="D65" s="109">
        <f t="shared" si="6"/>
        <v>0</v>
      </c>
      <c r="E65" s="109">
        <f t="shared" si="6"/>
        <v>0</v>
      </c>
      <c r="F65" s="22">
        <f t="shared" si="7"/>
        <v>0</v>
      </c>
      <c r="G65" s="22">
        <f t="shared" si="7"/>
        <v>0</v>
      </c>
      <c r="H65" s="22">
        <f t="shared" si="8"/>
        <v>0</v>
      </c>
      <c r="I65" s="22">
        <f t="shared" si="9"/>
        <v>0</v>
      </c>
      <c r="J65" s="22">
        <f t="shared" si="10"/>
        <v>0</v>
      </c>
      <c r="K65" s="22">
        <f t="shared" si="11"/>
        <v>0</v>
      </c>
      <c r="L65" s="22">
        <f t="shared" si="12"/>
        <v>0</v>
      </c>
      <c r="M65" s="22" t="e">
        <f t="shared" ca="1" si="4"/>
        <v>#DIV/0!</v>
      </c>
      <c r="N65" s="22" t="e">
        <f t="shared" ca="1" si="13"/>
        <v>#DIV/0!</v>
      </c>
      <c r="O65" s="110">
        <f t="shared" ca="1" si="14"/>
        <v>0</v>
      </c>
      <c r="P65" s="22">
        <f t="shared" ca="1" si="15"/>
        <v>0</v>
      </c>
      <c r="Q65" s="22">
        <f t="shared" ca="1" si="16"/>
        <v>0</v>
      </c>
      <c r="R65" t="e">
        <f t="shared" ca="1" si="5"/>
        <v>#DIV/0!</v>
      </c>
    </row>
    <row r="66" spans="1:18" x14ac:dyDescent="0.2">
      <c r="A66" s="107"/>
      <c r="B66" s="107"/>
      <c r="C66" s="107"/>
      <c r="D66" s="109">
        <f t="shared" si="6"/>
        <v>0</v>
      </c>
      <c r="E66" s="109">
        <f t="shared" si="6"/>
        <v>0</v>
      </c>
      <c r="F66" s="22">
        <f t="shared" si="7"/>
        <v>0</v>
      </c>
      <c r="G66" s="22">
        <f t="shared" si="7"/>
        <v>0</v>
      </c>
      <c r="H66" s="22">
        <f t="shared" si="8"/>
        <v>0</v>
      </c>
      <c r="I66" s="22">
        <f t="shared" si="9"/>
        <v>0</v>
      </c>
      <c r="J66" s="22">
        <f t="shared" si="10"/>
        <v>0</v>
      </c>
      <c r="K66" s="22">
        <f t="shared" si="11"/>
        <v>0</v>
      </c>
      <c r="L66" s="22">
        <f t="shared" si="12"/>
        <v>0</v>
      </c>
      <c r="M66" s="22" t="e">
        <f t="shared" ca="1" si="4"/>
        <v>#DIV/0!</v>
      </c>
      <c r="N66" s="22" t="e">
        <f t="shared" ca="1" si="13"/>
        <v>#DIV/0!</v>
      </c>
      <c r="O66" s="110">
        <f t="shared" ca="1" si="14"/>
        <v>0</v>
      </c>
      <c r="P66" s="22">
        <f t="shared" ca="1" si="15"/>
        <v>0</v>
      </c>
      <c r="Q66" s="22">
        <f t="shared" ca="1" si="16"/>
        <v>0</v>
      </c>
      <c r="R66" t="e">
        <f t="shared" ca="1" si="5"/>
        <v>#DIV/0!</v>
      </c>
    </row>
    <row r="67" spans="1:18" x14ac:dyDescent="0.2">
      <c r="A67" s="107"/>
      <c r="B67" s="107"/>
      <c r="C67" s="107"/>
      <c r="D67" s="109">
        <f t="shared" si="6"/>
        <v>0</v>
      </c>
      <c r="E67" s="109">
        <f t="shared" si="6"/>
        <v>0</v>
      </c>
      <c r="F67" s="22">
        <f t="shared" si="7"/>
        <v>0</v>
      </c>
      <c r="G67" s="22">
        <f t="shared" si="7"/>
        <v>0</v>
      </c>
      <c r="H67" s="22">
        <f t="shared" si="8"/>
        <v>0</v>
      </c>
      <c r="I67" s="22">
        <f t="shared" si="9"/>
        <v>0</v>
      </c>
      <c r="J67" s="22">
        <f t="shared" si="10"/>
        <v>0</v>
      </c>
      <c r="K67" s="22">
        <f t="shared" si="11"/>
        <v>0</v>
      </c>
      <c r="L67" s="22">
        <f t="shared" si="12"/>
        <v>0</v>
      </c>
      <c r="M67" s="22" t="e">
        <f t="shared" ca="1" si="4"/>
        <v>#DIV/0!</v>
      </c>
      <c r="N67" s="22" t="e">
        <f t="shared" ca="1" si="13"/>
        <v>#DIV/0!</v>
      </c>
      <c r="O67" s="110">
        <f t="shared" ca="1" si="14"/>
        <v>0</v>
      </c>
      <c r="P67" s="22">
        <f t="shared" ca="1" si="15"/>
        <v>0</v>
      </c>
      <c r="Q67" s="22">
        <f t="shared" ca="1" si="16"/>
        <v>0</v>
      </c>
      <c r="R67" t="e">
        <f t="shared" ca="1" si="5"/>
        <v>#DIV/0!</v>
      </c>
    </row>
    <row r="68" spans="1:18" x14ac:dyDescent="0.2">
      <c r="A68" s="107"/>
      <c r="B68" s="107"/>
      <c r="C68" s="107"/>
      <c r="D68" s="109">
        <f t="shared" si="6"/>
        <v>0</v>
      </c>
      <c r="E68" s="109">
        <f t="shared" si="6"/>
        <v>0</v>
      </c>
      <c r="F68" s="22">
        <f t="shared" si="7"/>
        <v>0</v>
      </c>
      <c r="G68" s="22">
        <f t="shared" si="7"/>
        <v>0</v>
      </c>
      <c r="H68" s="22">
        <f t="shared" si="8"/>
        <v>0</v>
      </c>
      <c r="I68" s="22">
        <f t="shared" si="9"/>
        <v>0</v>
      </c>
      <c r="J68" s="22">
        <f t="shared" si="10"/>
        <v>0</v>
      </c>
      <c r="K68" s="22">
        <f t="shared" si="11"/>
        <v>0</v>
      </c>
      <c r="L68" s="22">
        <f t="shared" si="12"/>
        <v>0</v>
      </c>
      <c r="M68" s="22" t="e">
        <f t="shared" ca="1" si="4"/>
        <v>#DIV/0!</v>
      </c>
      <c r="N68" s="22" t="e">
        <f t="shared" ca="1" si="13"/>
        <v>#DIV/0!</v>
      </c>
      <c r="O68" s="110">
        <f t="shared" ca="1" si="14"/>
        <v>0</v>
      </c>
      <c r="P68" s="22">
        <f t="shared" ca="1" si="15"/>
        <v>0</v>
      </c>
      <c r="Q68" s="22">
        <f t="shared" ca="1" si="16"/>
        <v>0</v>
      </c>
      <c r="R68" t="e">
        <f t="shared" ca="1" si="5"/>
        <v>#DIV/0!</v>
      </c>
    </row>
    <row r="69" spans="1:18" x14ac:dyDescent="0.2">
      <c r="A69" s="107"/>
      <c r="B69" s="107"/>
      <c r="C69" s="107"/>
      <c r="D69" s="109">
        <f t="shared" si="6"/>
        <v>0</v>
      </c>
      <c r="E69" s="109">
        <f t="shared" si="6"/>
        <v>0</v>
      </c>
      <c r="F69" s="22">
        <f t="shared" si="7"/>
        <v>0</v>
      </c>
      <c r="G69" s="22">
        <f t="shared" si="7"/>
        <v>0</v>
      </c>
      <c r="H69" s="22">
        <f t="shared" si="8"/>
        <v>0</v>
      </c>
      <c r="I69" s="22">
        <f t="shared" si="9"/>
        <v>0</v>
      </c>
      <c r="J69" s="22">
        <f t="shared" si="10"/>
        <v>0</v>
      </c>
      <c r="K69" s="22">
        <f t="shared" si="11"/>
        <v>0</v>
      </c>
      <c r="L69" s="22">
        <f t="shared" si="12"/>
        <v>0</v>
      </c>
      <c r="M69" s="22" t="e">
        <f t="shared" ca="1" si="4"/>
        <v>#DIV/0!</v>
      </c>
      <c r="N69" s="22" t="e">
        <f t="shared" ca="1" si="13"/>
        <v>#DIV/0!</v>
      </c>
      <c r="O69" s="110">
        <f t="shared" ca="1" si="14"/>
        <v>0</v>
      </c>
      <c r="P69" s="22">
        <f t="shared" ca="1" si="15"/>
        <v>0</v>
      </c>
      <c r="Q69" s="22">
        <f t="shared" ca="1" si="16"/>
        <v>0</v>
      </c>
      <c r="R69" t="e">
        <f t="shared" ca="1" si="5"/>
        <v>#DIV/0!</v>
      </c>
    </row>
    <row r="70" spans="1:18" x14ac:dyDescent="0.2">
      <c r="A70" s="107"/>
      <c r="B70" s="107"/>
      <c r="C70" s="107"/>
      <c r="D70" s="109">
        <f t="shared" si="6"/>
        <v>0</v>
      </c>
      <c r="E70" s="109">
        <f t="shared" si="6"/>
        <v>0</v>
      </c>
      <c r="F70" s="22">
        <f t="shared" si="7"/>
        <v>0</v>
      </c>
      <c r="G70" s="22">
        <f t="shared" si="7"/>
        <v>0</v>
      </c>
      <c r="H70" s="22">
        <f t="shared" si="8"/>
        <v>0</v>
      </c>
      <c r="I70" s="22">
        <f t="shared" si="9"/>
        <v>0</v>
      </c>
      <c r="J70" s="22">
        <f t="shared" si="10"/>
        <v>0</v>
      </c>
      <c r="K70" s="22">
        <f t="shared" si="11"/>
        <v>0</v>
      </c>
      <c r="L70" s="22">
        <f t="shared" si="12"/>
        <v>0</v>
      </c>
      <c r="M70" s="22" t="e">
        <f t="shared" ca="1" si="4"/>
        <v>#DIV/0!</v>
      </c>
      <c r="N70" s="22" t="e">
        <f t="shared" ca="1" si="13"/>
        <v>#DIV/0!</v>
      </c>
      <c r="O70" s="110">
        <f t="shared" ca="1" si="14"/>
        <v>0</v>
      </c>
      <c r="P70" s="22">
        <f t="shared" ca="1" si="15"/>
        <v>0</v>
      </c>
      <c r="Q70" s="22">
        <f t="shared" ca="1" si="16"/>
        <v>0</v>
      </c>
      <c r="R70" t="e">
        <f t="shared" ca="1" si="5"/>
        <v>#DIV/0!</v>
      </c>
    </row>
    <row r="71" spans="1:18" x14ac:dyDescent="0.2">
      <c r="A71" s="107"/>
      <c r="B71" s="107"/>
      <c r="C71" s="107"/>
      <c r="D71" s="109">
        <f t="shared" si="6"/>
        <v>0</v>
      </c>
      <c r="E71" s="109">
        <f t="shared" si="6"/>
        <v>0</v>
      </c>
      <c r="F71" s="22">
        <f t="shared" si="7"/>
        <v>0</v>
      </c>
      <c r="G71" s="22">
        <f t="shared" si="7"/>
        <v>0</v>
      </c>
      <c r="H71" s="22">
        <f t="shared" si="8"/>
        <v>0</v>
      </c>
      <c r="I71" s="22">
        <f t="shared" si="9"/>
        <v>0</v>
      </c>
      <c r="J71" s="22">
        <f t="shared" si="10"/>
        <v>0</v>
      </c>
      <c r="K71" s="22">
        <f t="shared" si="11"/>
        <v>0</v>
      </c>
      <c r="L71" s="22">
        <f t="shared" si="12"/>
        <v>0</v>
      </c>
      <c r="M71" s="22" t="e">
        <f t="shared" ca="1" si="4"/>
        <v>#DIV/0!</v>
      </c>
      <c r="N71" s="22" t="e">
        <f t="shared" ca="1" si="13"/>
        <v>#DIV/0!</v>
      </c>
      <c r="O71" s="110">
        <f t="shared" ca="1" si="14"/>
        <v>0</v>
      </c>
      <c r="P71" s="22">
        <f t="shared" ca="1" si="15"/>
        <v>0</v>
      </c>
      <c r="Q71" s="22">
        <f t="shared" ca="1" si="16"/>
        <v>0</v>
      </c>
      <c r="R71" t="e">
        <f t="shared" ca="1" si="5"/>
        <v>#DIV/0!</v>
      </c>
    </row>
    <row r="72" spans="1:18" x14ac:dyDescent="0.2">
      <c r="A72" s="107"/>
      <c r="B72" s="107"/>
      <c r="C72" s="107"/>
      <c r="D72" s="109">
        <f t="shared" si="6"/>
        <v>0</v>
      </c>
      <c r="E72" s="109">
        <f t="shared" si="6"/>
        <v>0</v>
      </c>
      <c r="F72" s="22">
        <f t="shared" si="7"/>
        <v>0</v>
      </c>
      <c r="G72" s="22">
        <f t="shared" si="7"/>
        <v>0</v>
      </c>
      <c r="H72" s="22">
        <f t="shared" si="8"/>
        <v>0</v>
      </c>
      <c r="I72" s="22">
        <f t="shared" si="9"/>
        <v>0</v>
      </c>
      <c r="J72" s="22">
        <f t="shared" si="10"/>
        <v>0</v>
      </c>
      <c r="K72" s="22">
        <f t="shared" si="11"/>
        <v>0</v>
      </c>
      <c r="L72" s="22">
        <f t="shared" si="12"/>
        <v>0</v>
      </c>
      <c r="M72" s="22" t="e">
        <f t="shared" ca="1" si="4"/>
        <v>#DIV/0!</v>
      </c>
      <c r="N72" s="22" t="e">
        <f t="shared" ca="1" si="13"/>
        <v>#DIV/0!</v>
      </c>
      <c r="O72" s="110">
        <f t="shared" ca="1" si="14"/>
        <v>0</v>
      </c>
      <c r="P72" s="22">
        <f t="shared" ca="1" si="15"/>
        <v>0</v>
      </c>
      <c r="Q72" s="22">
        <f t="shared" ca="1" si="16"/>
        <v>0</v>
      </c>
      <c r="R72" t="e">
        <f t="shared" ca="1" si="5"/>
        <v>#DIV/0!</v>
      </c>
    </row>
    <row r="73" spans="1:18" x14ac:dyDescent="0.2">
      <c r="A73" s="107"/>
      <c r="B73" s="107"/>
      <c r="C73" s="107"/>
      <c r="D73" s="109">
        <f t="shared" si="6"/>
        <v>0</v>
      </c>
      <c r="E73" s="109">
        <f t="shared" si="6"/>
        <v>0</v>
      </c>
      <c r="F73" s="22">
        <f t="shared" si="7"/>
        <v>0</v>
      </c>
      <c r="G73" s="22">
        <f t="shared" si="7"/>
        <v>0</v>
      </c>
      <c r="H73" s="22">
        <f t="shared" si="8"/>
        <v>0</v>
      </c>
      <c r="I73" s="22">
        <f t="shared" si="9"/>
        <v>0</v>
      </c>
      <c r="J73" s="22">
        <f t="shared" si="10"/>
        <v>0</v>
      </c>
      <c r="K73" s="22">
        <f t="shared" si="11"/>
        <v>0</v>
      </c>
      <c r="L73" s="22">
        <f t="shared" si="12"/>
        <v>0</v>
      </c>
      <c r="M73" s="22" t="e">
        <f t="shared" ca="1" si="4"/>
        <v>#DIV/0!</v>
      </c>
      <c r="N73" s="22" t="e">
        <f t="shared" ca="1" si="13"/>
        <v>#DIV/0!</v>
      </c>
      <c r="O73" s="110">
        <f t="shared" ca="1" si="14"/>
        <v>0</v>
      </c>
      <c r="P73" s="22">
        <f t="shared" ca="1" si="15"/>
        <v>0</v>
      </c>
      <c r="Q73" s="22">
        <f t="shared" ca="1" si="16"/>
        <v>0</v>
      </c>
      <c r="R73" t="e">
        <f t="shared" ca="1" si="5"/>
        <v>#DIV/0!</v>
      </c>
    </row>
    <row r="74" spans="1:18" x14ac:dyDescent="0.2">
      <c r="A74" s="107"/>
      <c r="B74" s="107"/>
      <c r="C74" s="107"/>
      <c r="D74" s="109">
        <f t="shared" si="6"/>
        <v>0</v>
      </c>
      <c r="E74" s="109">
        <f t="shared" si="6"/>
        <v>0</v>
      </c>
      <c r="F74" s="22">
        <f t="shared" si="7"/>
        <v>0</v>
      </c>
      <c r="G74" s="22">
        <f t="shared" si="7"/>
        <v>0</v>
      </c>
      <c r="H74" s="22">
        <f t="shared" si="8"/>
        <v>0</v>
      </c>
      <c r="I74" s="22">
        <f t="shared" si="9"/>
        <v>0</v>
      </c>
      <c r="J74" s="22">
        <f t="shared" si="10"/>
        <v>0</v>
      </c>
      <c r="K74" s="22">
        <f t="shared" si="11"/>
        <v>0</v>
      </c>
      <c r="L74" s="22">
        <f t="shared" si="12"/>
        <v>0</v>
      </c>
      <c r="M74" s="22" t="e">
        <f t="shared" ca="1" si="4"/>
        <v>#DIV/0!</v>
      </c>
      <c r="N74" s="22" t="e">
        <f t="shared" ca="1" si="13"/>
        <v>#DIV/0!</v>
      </c>
      <c r="O74" s="110">
        <f t="shared" ca="1" si="14"/>
        <v>0</v>
      </c>
      <c r="P74" s="22">
        <f t="shared" ca="1" si="15"/>
        <v>0</v>
      </c>
      <c r="Q74" s="22">
        <f t="shared" ca="1" si="16"/>
        <v>0</v>
      </c>
      <c r="R74" t="e">
        <f t="shared" ca="1" si="5"/>
        <v>#DIV/0!</v>
      </c>
    </row>
    <row r="75" spans="1:18" x14ac:dyDescent="0.2">
      <c r="A75" s="107"/>
      <c r="B75" s="107"/>
      <c r="C75" s="107"/>
      <c r="D75" s="109">
        <f t="shared" si="6"/>
        <v>0</v>
      </c>
      <c r="E75" s="109">
        <f t="shared" si="6"/>
        <v>0</v>
      </c>
      <c r="F75" s="22">
        <f t="shared" si="7"/>
        <v>0</v>
      </c>
      <c r="G75" s="22">
        <f t="shared" si="7"/>
        <v>0</v>
      </c>
      <c r="H75" s="22">
        <f t="shared" si="8"/>
        <v>0</v>
      </c>
      <c r="I75" s="22">
        <f t="shared" si="9"/>
        <v>0</v>
      </c>
      <c r="J75" s="22">
        <f t="shared" si="10"/>
        <v>0</v>
      </c>
      <c r="K75" s="22">
        <f t="shared" si="11"/>
        <v>0</v>
      </c>
      <c r="L75" s="22">
        <f t="shared" si="12"/>
        <v>0</v>
      </c>
      <c r="M75" s="22" t="e">
        <f t="shared" ca="1" si="4"/>
        <v>#DIV/0!</v>
      </c>
      <c r="N75" s="22" t="e">
        <f t="shared" ca="1" si="13"/>
        <v>#DIV/0!</v>
      </c>
      <c r="O75" s="110">
        <f t="shared" ca="1" si="14"/>
        <v>0</v>
      </c>
      <c r="P75" s="22">
        <f t="shared" ca="1" si="15"/>
        <v>0</v>
      </c>
      <c r="Q75" s="22">
        <f t="shared" ca="1" si="16"/>
        <v>0</v>
      </c>
      <c r="R75" t="e">
        <f t="shared" ca="1" si="5"/>
        <v>#DIV/0!</v>
      </c>
    </row>
    <row r="76" spans="1:18" x14ac:dyDescent="0.2">
      <c r="A76" s="107"/>
      <c r="B76" s="107"/>
      <c r="C76" s="107"/>
      <c r="D76" s="109">
        <f t="shared" si="6"/>
        <v>0</v>
      </c>
      <c r="E76" s="109">
        <f t="shared" si="6"/>
        <v>0</v>
      </c>
      <c r="F76" s="22">
        <f t="shared" si="7"/>
        <v>0</v>
      </c>
      <c r="G76" s="22">
        <f t="shared" si="7"/>
        <v>0</v>
      </c>
      <c r="H76" s="22">
        <f t="shared" si="8"/>
        <v>0</v>
      </c>
      <c r="I76" s="22">
        <f t="shared" si="9"/>
        <v>0</v>
      </c>
      <c r="J76" s="22">
        <f t="shared" si="10"/>
        <v>0</v>
      </c>
      <c r="K76" s="22">
        <f t="shared" si="11"/>
        <v>0</v>
      </c>
      <c r="L76" s="22">
        <f t="shared" si="12"/>
        <v>0</v>
      </c>
      <c r="M76" s="22" t="e">
        <f t="shared" ca="1" si="4"/>
        <v>#DIV/0!</v>
      </c>
      <c r="N76" s="22" t="e">
        <f t="shared" ca="1" si="13"/>
        <v>#DIV/0!</v>
      </c>
      <c r="O76" s="110">
        <f t="shared" ca="1" si="14"/>
        <v>0</v>
      </c>
      <c r="P76" s="22">
        <f t="shared" ca="1" si="15"/>
        <v>0</v>
      </c>
      <c r="Q76" s="22">
        <f t="shared" ca="1" si="16"/>
        <v>0</v>
      </c>
      <c r="R76" t="e">
        <f t="shared" ca="1" si="5"/>
        <v>#DIV/0!</v>
      </c>
    </row>
    <row r="77" spans="1:18" x14ac:dyDescent="0.2">
      <c r="A77" s="107"/>
      <c r="B77" s="107"/>
      <c r="C77" s="107"/>
      <c r="D77" s="109">
        <f t="shared" si="6"/>
        <v>0</v>
      </c>
      <c r="E77" s="109">
        <f t="shared" si="6"/>
        <v>0</v>
      </c>
      <c r="F77" s="22">
        <f t="shared" si="7"/>
        <v>0</v>
      </c>
      <c r="G77" s="22">
        <f t="shared" si="7"/>
        <v>0</v>
      </c>
      <c r="H77" s="22">
        <f t="shared" si="8"/>
        <v>0</v>
      </c>
      <c r="I77" s="22">
        <f t="shared" si="9"/>
        <v>0</v>
      </c>
      <c r="J77" s="22">
        <f t="shared" si="10"/>
        <v>0</v>
      </c>
      <c r="K77" s="22">
        <f t="shared" si="11"/>
        <v>0</v>
      </c>
      <c r="L77" s="22">
        <f t="shared" si="12"/>
        <v>0</v>
      </c>
      <c r="M77" s="22" t="e">
        <f t="shared" ca="1" si="4"/>
        <v>#DIV/0!</v>
      </c>
      <c r="N77" s="22" t="e">
        <f t="shared" ca="1" si="13"/>
        <v>#DIV/0!</v>
      </c>
      <c r="O77" s="110">
        <f t="shared" ca="1" si="14"/>
        <v>0</v>
      </c>
      <c r="P77" s="22">
        <f t="shared" ca="1" si="15"/>
        <v>0</v>
      </c>
      <c r="Q77" s="22">
        <f t="shared" ca="1" si="16"/>
        <v>0</v>
      </c>
      <c r="R77" t="e">
        <f t="shared" ca="1" si="5"/>
        <v>#DIV/0!</v>
      </c>
    </row>
    <row r="78" spans="1:18" x14ac:dyDescent="0.2">
      <c r="A78" s="107"/>
      <c r="B78" s="107"/>
      <c r="C78" s="107"/>
      <c r="D78" s="109">
        <f t="shared" si="6"/>
        <v>0</v>
      </c>
      <c r="E78" s="109">
        <f t="shared" si="6"/>
        <v>0</v>
      </c>
      <c r="F78" s="22">
        <f t="shared" si="7"/>
        <v>0</v>
      </c>
      <c r="G78" s="22">
        <f t="shared" si="7"/>
        <v>0</v>
      </c>
      <c r="H78" s="22">
        <f t="shared" si="8"/>
        <v>0</v>
      </c>
      <c r="I78" s="22">
        <f t="shared" si="9"/>
        <v>0</v>
      </c>
      <c r="J78" s="22">
        <f t="shared" si="10"/>
        <v>0</v>
      </c>
      <c r="K78" s="22">
        <f t="shared" si="11"/>
        <v>0</v>
      </c>
      <c r="L78" s="22">
        <f t="shared" si="12"/>
        <v>0</v>
      </c>
      <c r="M78" s="22" t="e">
        <f t="shared" ca="1" si="4"/>
        <v>#DIV/0!</v>
      </c>
      <c r="N78" s="22" t="e">
        <f t="shared" ca="1" si="13"/>
        <v>#DIV/0!</v>
      </c>
      <c r="O78" s="110">
        <f t="shared" ca="1" si="14"/>
        <v>0</v>
      </c>
      <c r="P78" s="22">
        <f t="shared" ca="1" si="15"/>
        <v>0</v>
      </c>
      <c r="Q78" s="22">
        <f t="shared" ca="1" si="16"/>
        <v>0</v>
      </c>
      <c r="R78" t="e">
        <f t="shared" ca="1" si="5"/>
        <v>#DIV/0!</v>
      </c>
    </row>
    <row r="79" spans="1:18" x14ac:dyDescent="0.2">
      <c r="A79" s="107"/>
      <c r="B79" s="107"/>
      <c r="C79" s="107"/>
      <c r="D79" s="109">
        <f t="shared" si="6"/>
        <v>0</v>
      </c>
      <c r="E79" s="109">
        <f t="shared" si="6"/>
        <v>0</v>
      </c>
      <c r="F79" s="22">
        <f t="shared" si="7"/>
        <v>0</v>
      </c>
      <c r="G79" s="22">
        <f t="shared" si="7"/>
        <v>0</v>
      </c>
      <c r="H79" s="22">
        <f t="shared" si="8"/>
        <v>0</v>
      </c>
      <c r="I79" s="22">
        <f t="shared" si="9"/>
        <v>0</v>
      </c>
      <c r="J79" s="22">
        <f t="shared" si="10"/>
        <v>0</v>
      </c>
      <c r="K79" s="22">
        <f t="shared" si="11"/>
        <v>0</v>
      </c>
      <c r="L79" s="22">
        <f t="shared" si="12"/>
        <v>0</v>
      </c>
      <c r="M79" s="22" t="e">
        <f t="shared" ca="1" si="4"/>
        <v>#DIV/0!</v>
      </c>
      <c r="N79" s="22" t="e">
        <f t="shared" ca="1" si="13"/>
        <v>#DIV/0!</v>
      </c>
      <c r="O79" s="110">
        <f t="shared" ca="1" si="14"/>
        <v>0</v>
      </c>
      <c r="P79" s="22">
        <f t="shared" ca="1" si="15"/>
        <v>0</v>
      </c>
      <c r="Q79" s="22">
        <f t="shared" ca="1" si="16"/>
        <v>0</v>
      </c>
      <c r="R79" t="e">
        <f t="shared" ca="1" si="5"/>
        <v>#DIV/0!</v>
      </c>
    </row>
    <row r="80" spans="1:18" x14ac:dyDescent="0.2">
      <c r="A80" s="107"/>
      <c r="B80" s="107"/>
      <c r="C80" s="107"/>
      <c r="D80" s="109">
        <f t="shared" si="6"/>
        <v>0</v>
      </c>
      <c r="E80" s="109">
        <f t="shared" si="6"/>
        <v>0</v>
      </c>
      <c r="F80" s="22">
        <f t="shared" si="7"/>
        <v>0</v>
      </c>
      <c r="G80" s="22">
        <f t="shared" si="7"/>
        <v>0</v>
      </c>
      <c r="H80" s="22">
        <f t="shared" si="8"/>
        <v>0</v>
      </c>
      <c r="I80" s="22">
        <f t="shared" si="9"/>
        <v>0</v>
      </c>
      <c r="J80" s="22">
        <f t="shared" si="10"/>
        <v>0</v>
      </c>
      <c r="K80" s="22">
        <f t="shared" si="11"/>
        <v>0</v>
      </c>
      <c r="L80" s="22">
        <f t="shared" si="12"/>
        <v>0</v>
      </c>
      <c r="M80" s="22" t="e">
        <f t="shared" ca="1" si="4"/>
        <v>#DIV/0!</v>
      </c>
      <c r="N80" s="22" t="e">
        <f t="shared" ca="1" si="13"/>
        <v>#DIV/0!</v>
      </c>
      <c r="O80" s="110">
        <f t="shared" ca="1" si="14"/>
        <v>0</v>
      </c>
      <c r="P80" s="22">
        <f t="shared" ca="1" si="15"/>
        <v>0</v>
      </c>
      <c r="Q80" s="22">
        <f t="shared" ca="1" si="16"/>
        <v>0</v>
      </c>
      <c r="R80" t="e">
        <f t="shared" ca="1" si="5"/>
        <v>#DIV/0!</v>
      </c>
    </row>
    <row r="81" spans="1:18" x14ac:dyDescent="0.2">
      <c r="A81" s="107"/>
      <c r="B81" s="107"/>
      <c r="C81" s="107"/>
      <c r="D81" s="109">
        <f t="shared" si="6"/>
        <v>0</v>
      </c>
      <c r="E81" s="109">
        <f t="shared" si="6"/>
        <v>0</v>
      </c>
      <c r="F81" s="22">
        <f t="shared" si="7"/>
        <v>0</v>
      </c>
      <c r="G81" s="22">
        <f t="shared" si="7"/>
        <v>0</v>
      </c>
      <c r="H81" s="22">
        <f t="shared" si="8"/>
        <v>0</v>
      </c>
      <c r="I81" s="22">
        <f t="shared" si="9"/>
        <v>0</v>
      </c>
      <c r="J81" s="22">
        <f t="shared" si="10"/>
        <v>0</v>
      </c>
      <c r="K81" s="22">
        <f t="shared" si="11"/>
        <v>0</v>
      </c>
      <c r="L81" s="22">
        <f t="shared" si="12"/>
        <v>0</v>
      </c>
      <c r="M81" s="22" t="e">
        <f t="shared" ca="1" si="4"/>
        <v>#DIV/0!</v>
      </c>
      <c r="N81" s="22" t="e">
        <f t="shared" ca="1" si="13"/>
        <v>#DIV/0!</v>
      </c>
      <c r="O81" s="110">
        <f t="shared" ca="1" si="14"/>
        <v>0</v>
      </c>
      <c r="P81" s="22">
        <f t="shared" ca="1" si="15"/>
        <v>0</v>
      </c>
      <c r="Q81" s="22">
        <f t="shared" ca="1" si="16"/>
        <v>0</v>
      </c>
      <c r="R81" t="e">
        <f t="shared" ca="1" si="5"/>
        <v>#DIV/0!</v>
      </c>
    </row>
    <row r="82" spans="1:18" x14ac:dyDescent="0.2">
      <c r="A82" s="107"/>
      <c r="B82" s="107"/>
      <c r="C82" s="107"/>
      <c r="D82" s="109">
        <f t="shared" si="6"/>
        <v>0</v>
      </c>
      <c r="E82" s="109">
        <f t="shared" si="6"/>
        <v>0</v>
      </c>
      <c r="F82" s="22">
        <f t="shared" si="7"/>
        <v>0</v>
      </c>
      <c r="G82" s="22">
        <f t="shared" si="7"/>
        <v>0</v>
      </c>
      <c r="H82" s="22">
        <f t="shared" si="8"/>
        <v>0</v>
      </c>
      <c r="I82" s="22">
        <f t="shared" si="9"/>
        <v>0</v>
      </c>
      <c r="J82" s="22">
        <f t="shared" si="10"/>
        <v>0</v>
      </c>
      <c r="K82" s="22">
        <f t="shared" si="11"/>
        <v>0</v>
      </c>
      <c r="L82" s="22">
        <f t="shared" si="12"/>
        <v>0</v>
      </c>
      <c r="M82" s="22" t="e">
        <f t="shared" ca="1" si="4"/>
        <v>#DIV/0!</v>
      </c>
      <c r="N82" s="22" t="e">
        <f t="shared" ca="1" si="13"/>
        <v>#DIV/0!</v>
      </c>
      <c r="O82" s="110">
        <f t="shared" ca="1" si="14"/>
        <v>0</v>
      </c>
      <c r="P82" s="22">
        <f t="shared" ca="1" si="15"/>
        <v>0</v>
      </c>
      <c r="Q82" s="22">
        <f t="shared" ca="1" si="16"/>
        <v>0</v>
      </c>
      <c r="R82" t="e">
        <f t="shared" ca="1" si="5"/>
        <v>#DIV/0!</v>
      </c>
    </row>
    <row r="83" spans="1:18" x14ac:dyDescent="0.2">
      <c r="A83" s="107"/>
      <c r="B83" s="107"/>
      <c r="C83" s="107"/>
      <c r="D83" s="109">
        <f t="shared" si="6"/>
        <v>0</v>
      </c>
      <c r="E83" s="109">
        <f t="shared" si="6"/>
        <v>0</v>
      </c>
      <c r="F83" s="22">
        <f t="shared" si="7"/>
        <v>0</v>
      </c>
      <c r="G83" s="22">
        <f t="shared" si="7"/>
        <v>0</v>
      </c>
      <c r="H83" s="22">
        <f t="shared" si="8"/>
        <v>0</v>
      </c>
      <c r="I83" s="22">
        <f t="shared" si="9"/>
        <v>0</v>
      </c>
      <c r="J83" s="22">
        <f t="shared" si="10"/>
        <v>0</v>
      </c>
      <c r="K83" s="22">
        <f t="shared" si="11"/>
        <v>0</v>
      </c>
      <c r="L83" s="22">
        <f t="shared" si="12"/>
        <v>0</v>
      </c>
      <c r="M83" s="22" t="e">
        <f t="shared" ca="1" si="4"/>
        <v>#DIV/0!</v>
      </c>
      <c r="N83" s="22" t="e">
        <f t="shared" ca="1" si="13"/>
        <v>#DIV/0!</v>
      </c>
      <c r="O83" s="110">
        <f t="shared" ca="1" si="14"/>
        <v>0</v>
      </c>
      <c r="P83" s="22">
        <f t="shared" ca="1" si="15"/>
        <v>0</v>
      </c>
      <c r="Q83" s="22">
        <f t="shared" ca="1" si="16"/>
        <v>0</v>
      </c>
      <c r="R83" t="e">
        <f t="shared" ca="1" si="5"/>
        <v>#DIV/0!</v>
      </c>
    </row>
    <row r="84" spans="1:18" x14ac:dyDescent="0.2">
      <c r="A84" s="107"/>
      <c r="B84" s="107"/>
      <c r="C84" s="107"/>
      <c r="D84" s="109">
        <f t="shared" si="6"/>
        <v>0</v>
      </c>
      <c r="E84" s="109">
        <f t="shared" si="6"/>
        <v>0</v>
      </c>
      <c r="F84" s="22">
        <f t="shared" si="7"/>
        <v>0</v>
      </c>
      <c r="G84" s="22">
        <f t="shared" si="7"/>
        <v>0</v>
      </c>
      <c r="H84" s="22">
        <f t="shared" si="8"/>
        <v>0</v>
      </c>
      <c r="I84" s="22">
        <f t="shared" si="9"/>
        <v>0</v>
      </c>
      <c r="J84" s="22">
        <f t="shared" si="10"/>
        <v>0</v>
      </c>
      <c r="K84" s="22">
        <f t="shared" si="11"/>
        <v>0</v>
      </c>
      <c r="L84" s="22">
        <f t="shared" si="12"/>
        <v>0</v>
      </c>
      <c r="M84" s="22" t="e">
        <f t="shared" ca="1" si="4"/>
        <v>#DIV/0!</v>
      </c>
      <c r="N84" s="22" t="e">
        <f t="shared" ca="1" si="13"/>
        <v>#DIV/0!</v>
      </c>
      <c r="O84" s="110">
        <f t="shared" ca="1" si="14"/>
        <v>0</v>
      </c>
      <c r="P84" s="22">
        <f t="shared" ca="1" si="15"/>
        <v>0</v>
      </c>
      <c r="Q84" s="22">
        <f t="shared" ca="1" si="16"/>
        <v>0</v>
      </c>
      <c r="R84" t="e">
        <f t="shared" ca="1" si="5"/>
        <v>#DIV/0!</v>
      </c>
    </row>
    <row r="85" spans="1:18" x14ac:dyDescent="0.2">
      <c r="A85" s="107"/>
      <c r="B85" s="107"/>
      <c r="C85" s="107"/>
      <c r="D85" s="109">
        <f t="shared" si="6"/>
        <v>0</v>
      </c>
      <c r="E85" s="109">
        <f t="shared" si="6"/>
        <v>0</v>
      </c>
      <c r="F85" s="22">
        <f t="shared" si="7"/>
        <v>0</v>
      </c>
      <c r="G85" s="22">
        <f t="shared" si="7"/>
        <v>0</v>
      </c>
      <c r="H85" s="22">
        <f t="shared" si="8"/>
        <v>0</v>
      </c>
      <c r="I85" s="22">
        <f t="shared" si="9"/>
        <v>0</v>
      </c>
      <c r="J85" s="22">
        <f t="shared" si="10"/>
        <v>0</v>
      </c>
      <c r="K85" s="22">
        <f t="shared" si="11"/>
        <v>0</v>
      </c>
      <c r="L85" s="22">
        <f t="shared" si="12"/>
        <v>0</v>
      </c>
      <c r="M85" s="22" t="e">
        <f t="shared" ref="M85:M148" ca="1" si="17">+E$4+E$5*D85+E$6*D85^2</f>
        <v>#DIV/0!</v>
      </c>
      <c r="N85" s="22" t="e">
        <f t="shared" ca="1" si="13"/>
        <v>#DIV/0!</v>
      </c>
      <c r="O85" s="110">
        <f t="shared" ca="1" si="14"/>
        <v>0</v>
      </c>
      <c r="P85" s="22">
        <f t="shared" ca="1" si="15"/>
        <v>0</v>
      </c>
      <c r="Q85" s="22">
        <f t="shared" ca="1" si="16"/>
        <v>0</v>
      </c>
      <c r="R85" t="e">
        <f t="shared" ref="R85:R148" ca="1" si="18">+E85-M85</f>
        <v>#DIV/0!</v>
      </c>
    </row>
    <row r="86" spans="1:18" x14ac:dyDescent="0.2">
      <c r="A86" s="107"/>
      <c r="B86" s="107"/>
      <c r="C86" s="107"/>
      <c r="D86" s="109">
        <f t="shared" ref="D86:E144" si="19">A86/A$18</f>
        <v>0</v>
      </c>
      <c r="E86" s="109">
        <f t="shared" si="19"/>
        <v>0</v>
      </c>
      <c r="F86" s="22">
        <f t="shared" ref="F86:G144" si="20">$C86*D86</f>
        <v>0</v>
      </c>
      <c r="G86" s="22">
        <f t="shared" si="20"/>
        <v>0</v>
      </c>
      <c r="H86" s="22">
        <f t="shared" ref="H86:H149" si="21">C86*D86*D86</f>
        <v>0</v>
      </c>
      <c r="I86" s="22">
        <f t="shared" ref="I86:I149" si="22">C86*D86*D86*D86</f>
        <v>0</v>
      </c>
      <c r="J86" s="22">
        <f t="shared" ref="J86:J149" si="23">C86*D86*D86*D86*D86</f>
        <v>0</v>
      </c>
      <c r="K86" s="22">
        <f t="shared" ref="K86:K149" si="24">C86*E86*D86</f>
        <v>0</v>
      </c>
      <c r="L86" s="22">
        <f t="shared" ref="L86:L149" si="25">C86*E86*D86*D86</f>
        <v>0</v>
      </c>
      <c r="M86" s="22" t="e">
        <f t="shared" ca="1" si="17"/>
        <v>#DIV/0!</v>
      </c>
      <c r="N86" s="22" t="e">
        <f t="shared" ref="N86:N149" ca="1" si="26">C86*(M86-E86)^2</f>
        <v>#DIV/0!</v>
      </c>
      <c r="O86" s="110">
        <f t="shared" ref="O86:O149" ca="1" si="27">(C86*O$1-O$2*F86+O$3*H86)^2</f>
        <v>0</v>
      </c>
      <c r="P86" s="22">
        <f t="shared" ref="P86:P149" ca="1" si="28">(-C86*O$2+O$4*F86-O$5*H86)^2</f>
        <v>0</v>
      </c>
      <c r="Q86" s="22">
        <f t="shared" ref="Q86:Q149" ca="1" si="29">+(C86*O$3-F86*O$5+H86*O$6)^2</f>
        <v>0</v>
      </c>
      <c r="R86" t="e">
        <f t="shared" ca="1" si="18"/>
        <v>#DIV/0!</v>
      </c>
    </row>
    <row r="87" spans="1:18" x14ac:dyDescent="0.2">
      <c r="A87" s="107"/>
      <c r="B87" s="107"/>
      <c r="C87" s="107"/>
      <c r="D87" s="109">
        <f t="shared" si="19"/>
        <v>0</v>
      </c>
      <c r="E87" s="109">
        <f t="shared" si="19"/>
        <v>0</v>
      </c>
      <c r="F87" s="22">
        <f t="shared" si="20"/>
        <v>0</v>
      </c>
      <c r="G87" s="22">
        <f t="shared" si="20"/>
        <v>0</v>
      </c>
      <c r="H87" s="22">
        <f t="shared" si="21"/>
        <v>0</v>
      </c>
      <c r="I87" s="22">
        <f t="shared" si="22"/>
        <v>0</v>
      </c>
      <c r="J87" s="22">
        <f t="shared" si="23"/>
        <v>0</v>
      </c>
      <c r="K87" s="22">
        <f t="shared" si="24"/>
        <v>0</v>
      </c>
      <c r="L87" s="22">
        <f t="shared" si="25"/>
        <v>0</v>
      </c>
      <c r="M87" s="22" t="e">
        <f t="shared" ca="1" si="17"/>
        <v>#DIV/0!</v>
      </c>
      <c r="N87" s="22" t="e">
        <f t="shared" ca="1" si="26"/>
        <v>#DIV/0!</v>
      </c>
      <c r="O87" s="110">
        <f t="shared" ca="1" si="27"/>
        <v>0</v>
      </c>
      <c r="P87" s="22">
        <f t="shared" ca="1" si="28"/>
        <v>0</v>
      </c>
      <c r="Q87" s="22">
        <f t="shared" ca="1" si="29"/>
        <v>0</v>
      </c>
      <c r="R87" t="e">
        <f t="shared" ca="1" si="18"/>
        <v>#DIV/0!</v>
      </c>
    </row>
    <row r="88" spans="1:18" x14ac:dyDescent="0.2">
      <c r="A88" s="107"/>
      <c r="B88" s="107"/>
      <c r="C88" s="107"/>
      <c r="D88" s="109">
        <f t="shared" si="19"/>
        <v>0</v>
      </c>
      <c r="E88" s="109">
        <f t="shared" si="19"/>
        <v>0</v>
      </c>
      <c r="F88" s="22">
        <f t="shared" si="20"/>
        <v>0</v>
      </c>
      <c r="G88" s="22">
        <f t="shared" si="20"/>
        <v>0</v>
      </c>
      <c r="H88" s="22">
        <f t="shared" si="21"/>
        <v>0</v>
      </c>
      <c r="I88" s="22">
        <f t="shared" si="22"/>
        <v>0</v>
      </c>
      <c r="J88" s="22">
        <f t="shared" si="23"/>
        <v>0</v>
      </c>
      <c r="K88" s="22">
        <f t="shared" si="24"/>
        <v>0</v>
      </c>
      <c r="L88" s="22">
        <f t="shared" si="25"/>
        <v>0</v>
      </c>
      <c r="M88" s="22" t="e">
        <f t="shared" ca="1" si="17"/>
        <v>#DIV/0!</v>
      </c>
      <c r="N88" s="22" t="e">
        <f t="shared" ca="1" si="26"/>
        <v>#DIV/0!</v>
      </c>
      <c r="O88" s="110">
        <f t="shared" ca="1" si="27"/>
        <v>0</v>
      </c>
      <c r="P88" s="22">
        <f t="shared" ca="1" si="28"/>
        <v>0</v>
      </c>
      <c r="Q88" s="22">
        <f t="shared" ca="1" si="29"/>
        <v>0</v>
      </c>
      <c r="R88" t="e">
        <f t="shared" ca="1" si="18"/>
        <v>#DIV/0!</v>
      </c>
    </row>
    <row r="89" spans="1:18" x14ac:dyDescent="0.2">
      <c r="A89" s="107"/>
      <c r="B89" s="107"/>
      <c r="C89" s="107"/>
      <c r="D89" s="109">
        <f t="shared" si="19"/>
        <v>0</v>
      </c>
      <c r="E89" s="109">
        <f t="shared" si="19"/>
        <v>0</v>
      </c>
      <c r="F89" s="22">
        <f t="shared" si="20"/>
        <v>0</v>
      </c>
      <c r="G89" s="22">
        <f t="shared" si="20"/>
        <v>0</v>
      </c>
      <c r="H89" s="22">
        <f t="shared" si="21"/>
        <v>0</v>
      </c>
      <c r="I89" s="22">
        <f t="shared" si="22"/>
        <v>0</v>
      </c>
      <c r="J89" s="22">
        <f t="shared" si="23"/>
        <v>0</v>
      </c>
      <c r="K89" s="22">
        <f t="shared" si="24"/>
        <v>0</v>
      </c>
      <c r="L89" s="22">
        <f t="shared" si="25"/>
        <v>0</v>
      </c>
      <c r="M89" s="22" t="e">
        <f t="shared" ca="1" si="17"/>
        <v>#DIV/0!</v>
      </c>
      <c r="N89" s="22" t="e">
        <f t="shared" ca="1" si="26"/>
        <v>#DIV/0!</v>
      </c>
      <c r="O89" s="110">
        <f t="shared" ca="1" si="27"/>
        <v>0</v>
      </c>
      <c r="P89" s="22">
        <f t="shared" ca="1" si="28"/>
        <v>0</v>
      </c>
      <c r="Q89" s="22">
        <f t="shared" ca="1" si="29"/>
        <v>0</v>
      </c>
      <c r="R89" t="e">
        <f t="shared" ca="1" si="18"/>
        <v>#DIV/0!</v>
      </c>
    </row>
    <row r="90" spans="1:18" x14ac:dyDescent="0.2">
      <c r="A90" s="107"/>
      <c r="B90" s="107"/>
      <c r="C90" s="107"/>
      <c r="D90" s="109">
        <f t="shared" si="19"/>
        <v>0</v>
      </c>
      <c r="E90" s="109">
        <f t="shared" si="19"/>
        <v>0</v>
      </c>
      <c r="F90" s="22">
        <f t="shared" si="20"/>
        <v>0</v>
      </c>
      <c r="G90" s="22">
        <f t="shared" si="20"/>
        <v>0</v>
      </c>
      <c r="H90" s="22">
        <f t="shared" si="21"/>
        <v>0</v>
      </c>
      <c r="I90" s="22">
        <f t="shared" si="22"/>
        <v>0</v>
      </c>
      <c r="J90" s="22">
        <f t="shared" si="23"/>
        <v>0</v>
      </c>
      <c r="K90" s="22">
        <f t="shared" si="24"/>
        <v>0</v>
      </c>
      <c r="L90" s="22">
        <f t="shared" si="25"/>
        <v>0</v>
      </c>
      <c r="M90" s="22" t="e">
        <f t="shared" ca="1" si="17"/>
        <v>#DIV/0!</v>
      </c>
      <c r="N90" s="22" t="e">
        <f t="shared" ca="1" si="26"/>
        <v>#DIV/0!</v>
      </c>
      <c r="O90" s="110">
        <f t="shared" ca="1" si="27"/>
        <v>0</v>
      </c>
      <c r="P90" s="22">
        <f t="shared" ca="1" si="28"/>
        <v>0</v>
      </c>
      <c r="Q90" s="22">
        <f t="shared" ca="1" si="29"/>
        <v>0</v>
      </c>
      <c r="R90" t="e">
        <f t="shared" ca="1" si="18"/>
        <v>#DIV/0!</v>
      </c>
    </row>
    <row r="91" spans="1:18" x14ac:dyDescent="0.2">
      <c r="A91" s="107"/>
      <c r="B91" s="107"/>
      <c r="C91" s="107"/>
      <c r="D91" s="109">
        <f t="shared" si="19"/>
        <v>0</v>
      </c>
      <c r="E91" s="109">
        <f t="shared" si="19"/>
        <v>0</v>
      </c>
      <c r="F91" s="22">
        <f t="shared" si="20"/>
        <v>0</v>
      </c>
      <c r="G91" s="22">
        <f t="shared" si="20"/>
        <v>0</v>
      </c>
      <c r="H91" s="22">
        <f t="shared" si="21"/>
        <v>0</v>
      </c>
      <c r="I91" s="22">
        <f t="shared" si="22"/>
        <v>0</v>
      </c>
      <c r="J91" s="22">
        <f t="shared" si="23"/>
        <v>0</v>
      </c>
      <c r="K91" s="22">
        <f t="shared" si="24"/>
        <v>0</v>
      </c>
      <c r="L91" s="22">
        <f t="shared" si="25"/>
        <v>0</v>
      </c>
      <c r="M91" s="22" t="e">
        <f t="shared" ca="1" si="17"/>
        <v>#DIV/0!</v>
      </c>
      <c r="N91" s="22" t="e">
        <f t="shared" ca="1" si="26"/>
        <v>#DIV/0!</v>
      </c>
      <c r="O91" s="110">
        <f t="shared" ca="1" si="27"/>
        <v>0</v>
      </c>
      <c r="P91" s="22">
        <f t="shared" ca="1" si="28"/>
        <v>0</v>
      </c>
      <c r="Q91" s="22">
        <f t="shared" ca="1" si="29"/>
        <v>0</v>
      </c>
      <c r="R91" t="e">
        <f t="shared" ca="1" si="18"/>
        <v>#DIV/0!</v>
      </c>
    </row>
    <row r="92" spans="1:18" x14ac:dyDescent="0.2">
      <c r="A92" s="107"/>
      <c r="B92" s="107"/>
      <c r="C92" s="107"/>
      <c r="D92" s="109">
        <f t="shared" si="19"/>
        <v>0</v>
      </c>
      <c r="E92" s="109">
        <f t="shared" si="19"/>
        <v>0</v>
      </c>
      <c r="F92" s="22">
        <f t="shared" si="20"/>
        <v>0</v>
      </c>
      <c r="G92" s="22">
        <f t="shared" si="20"/>
        <v>0</v>
      </c>
      <c r="H92" s="22">
        <f t="shared" si="21"/>
        <v>0</v>
      </c>
      <c r="I92" s="22">
        <f t="shared" si="22"/>
        <v>0</v>
      </c>
      <c r="J92" s="22">
        <f t="shared" si="23"/>
        <v>0</v>
      </c>
      <c r="K92" s="22">
        <f t="shared" si="24"/>
        <v>0</v>
      </c>
      <c r="L92" s="22">
        <f t="shared" si="25"/>
        <v>0</v>
      </c>
      <c r="M92" s="22" t="e">
        <f t="shared" ca="1" si="17"/>
        <v>#DIV/0!</v>
      </c>
      <c r="N92" s="22" t="e">
        <f t="shared" ca="1" si="26"/>
        <v>#DIV/0!</v>
      </c>
      <c r="O92" s="110">
        <f t="shared" ca="1" si="27"/>
        <v>0</v>
      </c>
      <c r="P92" s="22">
        <f t="shared" ca="1" si="28"/>
        <v>0</v>
      </c>
      <c r="Q92" s="22">
        <f t="shared" ca="1" si="29"/>
        <v>0</v>
      </c>
      <c r="R92" t="e">
        <f t="shared" ca="1" si="18"/>
        <v>#DIV/0!</v>
      </c>
    </row>
    <row r="93" spans="1:18" x14ac:dyDescent="0.2">
      <c r="A93" s="107"/>
      <c r="B93" s="107"/>
      <c r="C93" s="107"/>
      <c r="D93" s="109">
        <f t="shared" si="19"/>
        <v>0</v>
      </c>
      <c r="E93" s="109">
        <f t="shared" si="19"/>
        <v>0</v>
      </c>
      <c r="F93" s="22">
        <f t="shared" si="20"/>
        <v>0</v>
      </c>
      <c r="G93" s="22">
        <f t="shared" si="20"/>
        <v>0</v>
      </c>
      <c r="H93" s="22">
        <f t="shared" si="21"/>
        <v>0</v>
      </c>
      <c r="I93" s="22">
        <f t="shared" si="22"/>
        <v>0</v>
      </c>
      <c r="J93" s="22">
        <f t="shared" si="23"/>
        <v>0</v>
      </c>
      <c r="K93" s="22">
        <f t="shared" si="24"/>
        <v>0</v>
      </c>
      <c r="L93" s="22">
        <f t="shared" si="25"/>
        <v>0</v>
      </c>
      <c r="M93" s="22" t="e">
        <f t="shared" ca="1" si="17"/>
        <v>#DIV/0!</v>
      </c>
      <c r="N93" s="22" t="e">
        <f t="shared" ca="1" si="26"/>
        <v>#DIV/0!</v>
      </c>
      <c r="O93" s="110">
        <f t="shared" ca="1" si="27"/>
        <v>0</v>
      </c>
      <c r="P93" s="22">
        <f t="shared" ca="1" si="28"/>
        <v>0</v>
      </c>
      <c r="Q93" s="22">
        <f t="shared" ca="1" si="29"/>
        <v>0</v>
      </c>
      <c r="R93" t="e">
        <f t="shared" ca="1" si="18"/>
        <v>#DIV/0!</v>
      </c>
    </row>
    <row r="94" spans="1:18" x14ac:dyDescent="0.2">
      <c r="A94" s="107"/>
      <c r="B94" s="107"/>
      <c r="C94" s="107"/>
      <c r="D94" s="109">
        <f t="shared" si="19"/>
        <v>0</v>
      </c>
      <c r="E94" s="109">
        <f t="shared" si="19"/>
        <v>0</v>
      </c>
      <c r="F94" s="22">
        <f t="shared" si="20"/>
        <v>0</v>
      </c>
      <c r="G94" s="22">
        <f t="shared" si="20"/>
        <v>0</v>
      </c>
      <c r="H94" s="22">
        <f t="shared" si="21"/>
        <v>0</v>
      </c>
      <c r="I94" s="22">
        <f t="shared" si="22"/>
        <v>0</v>
      </c>
      <c r="J94" s="22">
        <f t="shared" si="23"/>
        <v>0</v>
      </c>
      <c r="K94" s="22">
        <f t="shared" si="24"/>
        <v>0</v>
      </c>
      <c r="L94" s="22">
        <f t="shared" si="25"/>
        <v>0</v>
      </c>
      <c r="M94" s="22" t="e">
        <f t="shared" ca="1" si="17"/>
        <v>#DIV/0!</v>
      </c>
      <c r="N94" s="22" t="e">
        <f t="shared" ca="1" si="26"/>
        <v>#DIV/0!</v>
      </c>
      <c r="O94" s="110">
        <f t="shared" ca="1" si="27"/>
        <v>0</v>
      </c>
      <c r="P94" s="22">
        <f t="shared" ca="1" si="28"/>
        <v>0</v>
      </c>
      <c r="Q94" s="22">
        <f t="shared" ca="1" si="29"/>
        <v>0</v>
      </c>
      <c r="R94" t="e">
        <f t="shared" ca="1" si="18"/>
        <v>#DIV/0!</v>
      </c>
    </row>
    <row r="95" spans="1:18" x14ac:dyDescent="0.2">
      <c r="A95" s="107"/>
      <c r="B95" s="107"/>
      <c r="C95" s="107"/>
      <c r="D95" s="109">
        <f t="shared" si="19"/>
        <v>0</v>
      </c>
      <c r="E95" s="109">
        <f t="shared" si="19"/>
        <v>0</v>
      </c>
      <c r="F95" s="22">
        <f t="shared" si="20"/>
        <v>0</v>
      </c>
      <c r="G95" s="22">
        <f t="shared" si="20"/>
        <v>0</v>
      </c>
      <c r="H95" s="22">
        <f t="shared" si="21"/>
        <v>0</v>
      </c>
      <c r="I95" s="22">
        <f t="shared" si="22"/>
        <v>0</v>
      </c>
      <c r="J95" s="22">
        <f t="shared" si="23"/>
        <v>0</v>
      </c>
      <c r="K95" s="22">
        <f t="shared" si="24"/>
        <v>0</v>
      </c>
      <c r="L95" s="22">
        <f t="shared" si="25"/>
        <v>0</v>
      </c>
      <c r="M95" s="22" t="e">
        <f t="shared" ca="1" si="17"/>
        <v>#DIV/0!</v>
      </c>
      <c r="N95" s="22" t="e">
        <f t="shared" ca="1" si="26"/>
        <v>#DIV/0!</v>
      </c>
      <c r="O95" s="110">
        <f t="shared" ca="1" si="27"/>
        <v>0</v>
      </c>
      <c r="P95" s="22">
        <f t="shared" ca="1" si="28"/>
        <v>0</v>
      </c>
      <c r="Q95" s="22">
        <f t="shared" ca="1" si="29"/>
        <v>0</v>
      </c>
      <c r="R95" t="e">
        <f t="shared" ca="1" si="18"/>
        <v>#DIV/0!</v>
      </c>
    </row>
    <row r="96" spans="1:18" x14ac:dyDescent="0.2">
      <c r="A96" s="107"/>
      <c r="B96" s="107"/>
      <c r="C96" s="107"/>
      <c r="D96" s="109">
        <f t="shared" si="19"/>
        <v>0</v>
      </c>
      <c r="E96" s="109">
        <f t="shared" si="19"/>
        <v>0</v>
      </c>
      <c r="F96" s="22">
        <f t="shared" si="20"/>
        <v>0</v>
      </c>
      <c r="G96" s="22">
        <f t="shared" si="20"/>
        <v>0</v>
      </c>
      <c r="H96" s="22">
        <f t="shared" si="21"/>
        <v>0</v>
      </c>
      <c r="I96" s="22">
        <f t="shared" si="22"/>
        <v>0</v>
      </c>
      <c r="J96" s="22">
        <f t="shared" si="23"/>
        <v>0</v>
      </c>
      <c r="K96" s="22">
        <f t="shared" si="24"/>
        <v>0</v>
      </c>
      <c r="L96" s="22">
        <f t="shared" si="25"/>
        <v>0</v>
      </c>
      <c r="M96" s="22" t="e">
        <f t="shared" ca="1" si="17"/>
        <v>#DIV/0!</v>
      </c>
      <c r="N96" s="22" t="e">
        <f t="shared" ca="1" si="26"/>
        <v>#DIV/0!</v>
      </c>
      <c r="O96" s="110">
        <f t="shared" ca="1" si="27"/>
        <v>0</v>
      </c>
      <c r="P96" s="22">
        <f t="shared" ca="1" si="28"/>
        <v>0</v>
      </c>
      <c r="Q96" s="22">
        <f t="shared" ca="1" si="29"/>
        <v>0</v>
      </c>
      <c r="R96" t="e">
        <f t="shared" ca="1" si="18"/>
        <v>#DIV/0!</v>
      </c>
    </row>
    <row r="97" spans="1:18" x14ac:dyDescent="0.2">
      <c r="A97" s="107"/>
      <c r="B97" s="107"/>
      <c r="C97" s="107"/>
      <c r="D97" s="109">
        <f t="shared" si="19"/>
        <v>0</v>
      </c>
      <c r="E97" s="109">
        <f t="shared" si="19"/>
        <v>0</v>
      </c>
      <c r="F97" s="22">
        <f t="shared" si="20"/>
        <v>0</v>
      </c>
      <c r="G97" s="22">
        <f t="shared" si="20"/>
        <v>0</v>
      </c>
      <c r="H97" s="22">
        <f t="shared" si="21"/>
        <v>0</v>
      </c>
      <c r="I97" s="22">
        <f t="shared" si="22"/>
        <v>0</v>
      </c>
      <c r="J97" s="22">
        <f t="shared" si="23"/>
        <v>0</v>
      </c>
      <c r="K97" s="22">
        <f t="shared" si="24"/>
        <v>0</v>
      </c>
      <c r="L97" s="22">
        <f t="shared" si="25"/>
        <v>0</v>
      </c>
      <c r="M97" s="22" t="e">
        <f t="shared" ca="1" si="17"/>
        <v>#DIV/0!</v>
      </c>
      <c r="N97" s="22" t="e">
        <f t="shared" ca="1" si="26"/>
        <v>#DIV/0!</v>
      </c>
      <c r="O97" s="110">
        <f t="shared" ca="1" si="27"/>
        <v>0</v>
      </c>
      <c r="P97" s="22">
        <f t="shared" ca="1" si="28"/>
        <v>0</v>
      </c>
      <c r="Q97" s="22">
        <f t="shared" ca="1" si="29"/>
        <v>0</v>
      </c>
      <c r="R97" t="e">
        <f t="shared" ca="1" si="18"/>
        <v>#DIV/0!</v>
      </c>
    </row>
    <row r="98" spans="1:18" x14ac:dyDescent="0.2">
      <c r="A98" s="107"/>
      <c r="B98" s="107"/>
      <c r="C98" s="107"/>
      <c r="D98" s="109">
        <f t="shared" si="19"/>
        <v>0</v>
      </c>
      <c r="E98" s="109">
        <f t="shared" si="19"/>
        <v>0</v>
      </c>
      <c r="F98" s="22">
        <f t="shared" si="20"/>
        <v>0</v>
      </c>
      <c r="G98" s="22">
        <f t="shared" si="20"/>
        <v>0</v>
      </c>
      <c r="H98" s="22">
        <f t="shared" si="21"/>
        <v>0</v>
      </c>
      <c r="I98" s="22">
        <f t="shared" si="22"/>
        <v>0</v>
      </c>
      <c r="J98" s="22">
        <f t="shared" si="23"/>
        <v>0</v>
      </c>
      <c r="K98" s="22">
        <f t="shared" si="24"/>
        <v>0</v>
      </c>
      <c r="L98" s="22">
        <f t="shared" si="25"/>
        <v>0</v>
      </c>
      <c r="M98" s="22" t="e">
        <f t="shared" ca="1" si="17"/>
        <v>#DIV/0!</v>
      </c>
      <c r="N98" s="22" t="e">
        <f t="shared" ca="1" si="26"/>
        <v>#DIV/0!</v>
      </c>
      <c r="O98" s="110">
        <f t="shared" ca="1" si="27"/>
        <v>0</v>
      </c>
      <c r="P98" s="22">
        <f t="shared" ca="1" si="28"/>
        <v>0</v>
      </c>
      <c r="Q98" s="22">
        <f t="shared" ca="1" si="29"/>
        <v>0</v>
      </c>
      <c r="R98" t="e">
        <f t="shared" ca="1" si="18"/>
        <v>#DIV/0!</v>
      </c>
    </row>
    <row r="99" spans="1:18" x14ac:dyDescent="0.2">
      <c r="A99" s="107"/>
      <c r="B99" s="107"/>
      <c r="C99" s="107"/>
      <c r="D99" s="109">
        <f t="shared" si="19"/>
        <v>0</v>
      </c>
      <c r="E99" s="109">
        <f t="shared" si="19"/>
        <v>0</v>
      </c>
      <c r="F99" s="22">
        <f t="shared" si="20"/>
        <v>0</v>
      </c>
      <c r="G99" s="22">
        <f t="shared" si="20"/>
        <v>0</v>
      </c>
      <c r="H99" s="22">
        <f t="shared" si="21"/>
        <v>0</v>
      </c>
      <c r="I99" s="22">
        <f t="shared" si="22"/>
        <v>0</v>
      </c>
      <c r="J99" s="22">
        <f t="shared" si="23"/>
        <v>0</v>
      </c>
      <c r="K99" s="22">
        <f t="shared" si="24"/>
        <v>0</v>
      </c>
      <c r="L99" s="22">
        <f t="shared" si="25"/>
        <v>0</v>
      </c>
      <c r="M99" s="22" t="e">
        <f t="shared" ca="1" si="17"/>
        <v>#DIV/0!</v>
      </c>
      <c r="N99" s="22" t="e">
        <f t="shared" ca="1" si="26"/>
        <v>#DIV/0!</v>
      </c>
      <c r="O99" s="110">
        <f t="shared" ca="1" si="27"/>
        <v>0</v>
      </c>
      <c r="P99" s="22">
        <f t="shared" ca="1" si="28"/>
        <v>0</v>
      </c>
      <c r="Q99" s="22">
        <f t="shared" ca="1" si="29"/>
        <v>0</v>
      </c>
      <c r="R99" t="e">
        <f t="shared" ca="1" si="18"/>
        <v>#DIV/0!</v>
      </c>
    </row>
    <row r="100" spans="1:18" x14ac:dyDescent="0.2">
      <c r="A100" s="107"/>
      <c r="B100" s="107"/>
      <c r="C100" s="107"/>
      <c r="D100" s="109">
        <f t="shared" si="19"/>
        <v>0</v>
      </c>
      <c r="E100" s="109">
        <f t="shared" si="19"/>
        <v>0</v>
      </c>
      <c r="F100" s="22">
        <f t="shared" si="20"/>
        <v>0</v>
      </c>
      <c r="G100" s="22">
        <f t="shared" si="20"/>
        <v>0</v>
      </c>
      <c r="H100" s="22">
        <f t="shared" si="21"/>
        <v>0</v>
      </c>
      <c r="I100" s="22">
        <f t="shared" si="22"/>
        <v>0</v>
      </c>
      <c r="J100" s="22">
        <f t="shared" si="23"/>
        <v>0</v>
      </c>
      <c r="K100" s="22">
        <f t="shared" si="24"/>
        <v>0</v>
      </c>
      <c r="L100" s="22">
        <f t="shared" si="25"/>
        <v>0</v>
      </c>
      <c r="M100" s="22" t="e">
        <f t="shared" ca="1" si="17"/>
        <v>#DIV/0!</v>
      </c>
      <c r="N100" s="22" t="e">
        <f t="shared" ca="1" si="26"/>
        <v>#DIV/0!</v>
      </c>
      <c r="O100" s="110">
        <f t="shared" ca="1" si="27"/>
        <v>0</v>
      </c>
      <c r="P100" s="22">
        <f t="shared" ca="1" si="28"/>
        <v>0</v>
      </c>
      <c r="Q100" s="22">
        <f t="shared" ca="1" si="29"/>
        <v>0</v>
      </c>
      <c r="R100" t="e">
        <f t="shared" ca="1" si="18"/>
        <v>#DIV/0!</v>
      </c>
    </row>
    <row r="101" spans="1:18" x14ac:dyDescent="0.2">
      <c r="A101" s="107"/>
      <c r="B101" s="107"/>
      <c r="C101" s="107"/>
      <c r="D101" s="109">
        <f t="shared" si="19"/>
        <v>0</v>
      </c>
      <c r="E101" s="109">
        <f t="shared" si="19"/>
        <v>0</v>
      </c>
      <c r="F101" s="22">
        <f t="shared" si="20"/>
        <v>0</v>
      </c>
      <c r="G101" s="22">
        <f t="shared" si="20"/>
        <v>0</v>
      </c>
      <c r="H101" s="22">
        <f t="shared" si="21"/>
        <v>0</v>
      </c>
      <c r="I101" s="22">
        <f t="shared" si="22"/>
        <v>0</v>
      </c>
      <c r="J101" s="22">
        <f t="shared" si="23"/>
        <v>0</v>
      </c>
      <c r="K101" s="22">
        <f t="shared" si="24"/>
        <v>0</v>
      </c>
      <c r="L101" s="22">
        <f t="shared" si="25"/>
        <v>0</v>
      </c>
      <c r="M101" s="22" t="e">
        <f t="shared" ca="1" si="17"/>
        <v>#DIV/0!</v>
      </c>
      <c r="N101" s="22" t="e">
        <f t="shared" ca="1" si="26"/>
        <v>#DIV/0!</v>
      </c>
      <c r="O101" s="110">
        <f t="shared" ca="1" si="27"/>
        <v>0</v>
      </c>
      <c r="P101" s="22">
        <f t="shared" ca="1" si="28"/>
        <v>0</v>
      </c>
      <c r="Q101" s="22">
        <f t="shared" ca="1" si="29"/>
        <v>0</v>
      </c>
      <c r="R101" t="e">
        <f t="shared" ca="1" si="18"/>
        <v>#DIV/0!</v>
      </c>
    </row>
    <row r="102" spans="1:18" x14ac:dyDescent="0.2">
      <c r="A102" s="107"/>
      <c r="B102" s="107"/>
      <c r="C102" s="107"/>
      <c r="D102" s="109">
        <f t="shared" si="19"/>
        <v>0</v>
      </c>
      <c r="E102" s="109">
        <f t="shared" si="19"/>
        <v>0</v>
      </c>
      <c r="F102" s="22">
        <f t="shared" si="20"/>
        <v>0</v>
      </c>
      <c r="G102" s="22">
        <f t="shared" si="20"/>
        <v>0</v>
      </c>
      <c r="H102" s="22">
        <f t="shared" si="21"/>
        <v>0</v>
      </c>
      <c r="I102" s="22">
        <f t="shared" si="22"/>
        <v>0</v>
      </c>
      <c r="J102" s="22">
        <f t="shared" si="23"/>
        <v>0</v>
      </c>
      <c r="K102" s="22">
        <f t="shared" si="24"/>
        <v>0</v>
      </c>
      <c r="L102" s="22">
        <f t="shared" si="25"/>
        <v>0</v>
      </c>
      <c r="M102" s="22" t="e">
        <f t="shared" ca="1" si="17"/>
        <v>#DIV/0!</v>
      </c>
      <c r="N102" s="22" t="e">
        <f t="shared" ca="1" si="26"/>
        <v>#DIV/0!</v>
      </c>
      <c r="O102" s="110">
        <f t="shared" ca="1" si="27"/>
        <v>0</v>
      </c>
      <c r="P102" s="22">
        <f t="shared" ca="1" si="28"/>
        <v>0</v>
      </c>
      <c r="Q102" s="22">
        <f t="shared" ca="1" si="29"/>
        <v>0</v>
      </c>
      <c r="R102" t="e">
        <f t="shared" ca="1" si="18"/>
        <v>#DIV/0!</v>
      </c>
    </row>
    <row r="103" spans="1:18" x14ac:dyDescent="0.2">
      <c r="A103" s="107"/>
      <c r="B103" s="107"/>
      <c r="C103" s="107"/>
      <c r="D103" s="109">
        <f t="shared" si="19"/>
        <v>0</v>
      </c>
      <c r="E103" s="109">
        <f t="shared" si="19"/>
        <v>0</v>
      </c>
      <c r="F103" s="22">
        <f t="shared" si="20"/>
        <v>0</v>
      </c>
      <c r="G103" s="22">
        <f t="shared" si="20"/>
        <v>0</v>
      </c>
      <c r="H103" s="22">
        <f t="shared" si="21"/>
        <v>0</v>
      </c>
      <c r="I103" s="22">
        <f t="shared" si="22"/>
        <v>0</v>
      </c>
      <c r="J103" s="22">
        <f t="shared" si="23"/>
        <v>0</v>
      </c>
      <c r="K103" s="22">
        <f t="shared" si="24"/>
        <v>0</v>
      </c>
      <c r="L103" s="22">
        <f t="shared" si="25"/>
        <v>0</v>
      </c>
      <c r="M103" s="22" t="e">
        <f t="shared" ca="1" si="17"/>
        <v>#DIV/0!</v>
      </c>
      <c r="N103" s="22" t="e">
        <f t="shared" ca="1" si="26"/>
        <v>#DIV/0!</v>
      </c>
      <c r="O103" s="110">
        <f t="shared" ca="1" si="27"/>
        <v>0</v>
      </c>
      <c r="P103" s="22">
        <f t="shared" ca="1" si="28"/>
        <v>0</v>
      </c>
      <c r="Q103" s="22">
        <f t="shared" ca="1" si="29"/>
        <v>0</v>
      </c>
      <c r="R103" t="e">
        <f t="shared" ca="1" si="18"/>
        <v>#DIV/0!</v>
      </c>
    </row>
    <row r="104" spans="1:18" x14ac:dyDescent="0.2">
      <c r="A104" s="107"/>
      <c r="B104" s="107"/>
      <c r="C104" s="107"/>
      <c r="D104" s="109">
        <f t="shared" si="19"/>
        <v>0</v>
      </c>
      <c r="E104" s="109">
        <f t="shared" si="19"/>
        <v>0</v>
      </c>
      <c r="F104" s="22">
        <f t="shared" si="20"/>
        <v>0</v>
      </c>
      <c r="G104" s="22">
        <f t="shared" si="20"/>
        <v>0</v>
      </c>
      <c r="H104" s="22">
        <f t="shared" si="21"/>
        <v>0</v>
      </c>
      <c r="I104" s="22">
        <f t="shared" si="22"/>
        <v>0</v>
      </c>
      <c r="J104" s="22">
        <f t="shared" si="23"/>
        <v>0</v>
      </c>
      <c r="K104" s="22">
        <f t="shared" si="24"/>
        <v>0</v>
      </c>
      <c r="L104" s="22">
        <f t="shared" si="25"/>
        <v>0</v>
      </c>
      <c r="M104" s="22" t="e">
        <f t="shared" ca="1" si="17"/>
        <v>#DIV/0!</v>
      </c>
      <c r="N104" s="22" t="e">
        <f t="shared" ca="1" si="26"/>
        <v>#DIV/0!</v>
      </c>
      <c r="O104" s="110">
        <f t="shared" ca="1" si="27"/>
        <v>0</v>
      </c>
      <c r="P104" s="22">
        <f t="shared" ca="1" si="28"/>
        <v>0</v>
      </c>
      <c r="Q104" s="22">
        <f t="shared" ca="1" si="29"/>
        <v>0</v>
      </c>
      <c r="R104" t="e">
        <f t="shared" ca="1" si="18"/>
        <v>#DIV/0!</v>
      </c>
    </row>
    <row r="105" spans="1:18" x14ac:dyDescent="0.2">
      <c r="A105" s="107"/>
      <c r="B105" s="107"/>
      <c r="C105" s="107"/>
      <c r="D105" s="109">
        <f t="shared" si="19"/>
        <v>0</v>
      </c>
      <c r="E105" s="109">
        <f t="shared" si="19"/>
        <v>0</v>
      </c>
      <c r="F105" s="22">
        <f t="shared" si="20"/>
        <v>0</v>
      </c>
      <c r="G105" s="22">
        <f t="shared" si="20"/>
        <v>0</v>
      </c>
      <c r="H105" s="22">
        <f t="shared" si="21"/>
        <v>0</v>
      </c>
      <c r="I105" s="22">
        <f t="shared" si="22"/>
        <v>0</v>
      </c>
      <c r="J105" s="22">
        <f t="shared" si="23"/>
        <v>0</v>
      </c>
      <c r="K105" s="22">
        <f t="shared" si="24"/>
        <v>0</v>
      </c>
      <c r="L105" s="22">
        <f t="shared" si="25"/>
        <v>0</v>
      </c>
      <c r="M105" s="22" t="e">
        <f t="shared" ca="1" si="17"/>
        <v>#DIV/0!</v>
      </c>
      <c r="N105" s="22" t="e">
        <f t="shared" ca="1" si="26"/>
        <v>#DIV/0!</v>
      </c>
      <c r="O105" s="110">
        <f t="shared" ca="1" si="27"/>
        <v>0</v>
      </c>
      <c r="P105" s="22">
        <f t="shared" ca="1" si="28"/>
        <v>0</v>
      </c>
      <c r="Q105" s="22">
        <f t="shared" ca="1" si="29"/>
        <v>0</v>
      </c>
      <c r="R105" t="e">
        <f t="shared" ca="1" si="18"/>
        <v>#DIV/0!</v>
      </c>
    </row>
    <row r="106" spans="1:18" x14ac:dyDescent="0.2">
      <c r="A106" s="107"/>
      <c r="B106" s="107"/>
      <c r="C106" s="107"/>
      <c r="D106" s="109">
        <f t="shared" si="19"/>
        <v>0</v>
      </c>
      <c r="E106" s="109">
        <f t="shared" si="19"/>
        <v>0</v>
      </c>
      <c r="F106" s="22">
        <f t="shared" si="20"/>
        <v>0</v>
      </c>
      <c r="G106" s="22">
        <f t="shared" si="20"/>
        <v>0</v>
      </c>
      <c r="H106" s="22">
        <f t="shared" si="21"/>
        <v>0</v>
      </c>
      <c r="I106" s="22">
        <f t="shared" si="22"/>
        <v>0</v>
      </c>
      <c r="J106" s="22">
        <f t="shared" si="23"/>
        <v>0</v>
      </c>
      <c r="K106" s="22">
        <f t="shared" si="24"/>
        <v>0</v>
      </c>
      <c r="L106" s="22">
        <f t="shared" si="25"/>
        <v>0</v>
      </c>
      <c r="M106" s="22" t="e">
        <f t="shared" ca="1" si="17"/>
        <v>#DIV/0!</v>
      </c>
      <c r="N106" s="22" t="e">
        <f t="shared" ca="1" si="26"/>
        <v>#DIV/0!</v>
      </c>
      <c r="O106" s="110">
        <f t="shared" ca="1" si="27"/>
        <v>0</v>
      </c>
      <c r="P106" s="22">
        <f t="shared" ca="1" si="28"/>
        <v>0</v>
      </c>
      <c r="Q106" s="22">
        <f t="shared" ca="1" si="29"/>
        <v>0</v>
      </c>
      <c r="R106" t="e">
        <f t="shared" ca="1" si="18"/>
        <v>#DIV/0!</v>
      </c>
    </row>
    <row r="107" spans="1:18" x14ac:dyDescent="0.2">
      <c r="A107" s="107"/>
      <c r="B107" s="107"/>
      <c r="C107" s="107"/>
      <c r="D107" s="109">
        <f t="shared" si="19"/>
        <v>0</v>
      </c>
      <c r="E107" s="109">
        <f t="shared" si="19"/>
        <v>0</v>
      </c>
      <c r="F107" s="22">
        <f t="shared" si="20"/>
        <v>0</v>
      </c>
      <c r="G107" s="22">
        <f t="shared" si="20"/>
        <v>0</v>
      </c>
      <c r="H107" s="22">
        <f t="shared" si="21"/>
        <v>0</v>
      </c>
      <c r="I107" s="22">
        <f t="shared" si="22"/>
        <v>0</v>
      </c>
      <c r="J107" s="22">
        <f t="shared" si="23"/>
        <v>0</v>
      </c>
      <c r="K107" s="22">
        <f t="shared" si="24"/>
        <v>0</v>
      </c>
      <c r="L107" s="22">
        <f t="shared" si="25"/>
        <v>0</v>
      </c>
      <c r="M107" s="22" t="e">
        <f t="shared" ca="1" si="17"/>
        <v>#DIV/0!</v>
      </c>
      <c r="N107" s="22" t="e">
        <f t="shared" ca="1" si="26"/>
        <v>#DIV/0!</v>
      </c>
      <c r="O107" s="110">
        <f t="shared" ca="1" si="27"/>
        <v>0</v>
      </c>
      <c r="P107" s="22">
        <f t="shared" ca="1" si="28"/>
        <v>0</v>
      </c>
      <c r="Q107" s="22">
        <f t="shared" ca="1" si="29"/>
        <v>0</v>
      </c>
      <c r="R107" t="e">
        <f t="shared" ca="1" si="18"/>
        <v>#DIV/0!</v>
      </c>
    </row>
    <row r="108" spans="1:18" x14ac:dyDescent="0.2">
      <c r="A108" s="107"/>
      <c r="B108" s="107"/>
      <c r="C108" s="107"/>
      <c r="D108" s="109">
        <f t="shared" si="19"/>
        <v>0</v>
      </c>
      <c r="E108" s="109">
        <f t="shared" si="19"/>
        <v>0</v>
      </c>
      <c r="F108" s="22">
        <f t="shared" si="20"/>
        <v>0</v>
      </c>
      <c r="G108" s="22">
        <f t="shared" si="20"/>
        <v>0</v>
      </c>
      <c r="H108" s="22">
        <f t="shared" si="21"/>
        <v>0</v>
      </c>
      <c r="I108" s="22">
        <f t="shared" si="22"/>
        <v>0</v>
      </c>
      <c r="J108" s="22">
        <f t="shared" si="23"/>
        <v>0</v>
      </c>
      <c r="K108" s="22">
        <f t="shared" si="24"/>
        <v>0</v>
      </c>
      <c r="L108" s="22">
        <f t="shared" si="25"/>
        <v>0</v>
      </c>
      <c r="M108" s="22" t="e">
        <f t="shared" ca="1" si="17"/>
        <v>#DIV/0!</v>
      </c>
      <c r="N108" s="22" t="e">
        <f t="shared" ca="1" si="26"/>
        <v>#DIV/0!</v>
      </c>
      <c r="O108" s="110">
        <f t="shared" ca="1" si="27"/>
        <v>0</v>
      </c>
      <c r="P108" s="22">
        <f t="shared" ca="1" si="28"/>
        <v>0</v>
      </c>
      <c r="Q108" s="22">
        <f t="shared" ca="1" si="29"/>
        <v>0</v>
      </c>
      <c r="R108" t="e">
        <f t="shared" ca="1" si="18"/>
        <v>#DIV/0!</v>
      </c>
    </row>
    <row r="109" spans="1:18" x14ac:dyDescent="0.2">
      <c r="A109" s="107"/>
      <c r="B109" s="107"/>
      <c r="C109" s="107"/>
      <c r="D109" s="109">
        <f t="shared" si="19"/>
        <v>0</v>
      </c>
      <c r="E109" s="109">
        <f t="shared" si="19"/>
        <v>0</v>
      </c>
      <c r="F109" s="22">
        <f t="shared" si="20"/>
        <v>0</v>
      </c>
      <c r="G109" s="22">
        <f t="shared" si="20"/>
        <v>0</v>
      </c>
      <c r="H109" s="22">
        <f t="shared" si="21"/>
        <v>0</v>
      </c>
      <c r="I109" s="22">
        <f t="shared" si="22"/>
        <v>0</v>
      </c>
      <c r="J109" s="22">
        <f t="shared" si="23"/>
        <v>0</v>
      </c>
      <c r="K109" s="22">
        <f t="shared" si="24"/>
        <v>0</v>
      </c>
      <c r="L109" s="22">
        <f t="shared" si="25"/>
        <v>0</v>
      </c>
      <c r="M109" s="22" t="e">
        <f t="shared" ca="1" si="17"/>
        <v>#DIV/0!</v>
      </c>
      <c r="N109" s="22" t="e">
        <f t="shared" ca="1" si="26"/>
        <v>#DIV/0!</v>
      </c>
      <c r="O109" s="110">
        <f t="shared" ca="1" si="27"/>
        <v>0</v>
      </c>
      <c r="P109" s="22">
        <f t="shared" ca="1" si="28"/>
        <v>0</v>
      </c>
      <c r="Q109" s="22">
        <f t="shared" ca="1" si="29"/>
        <v>0</v>
      </c>
      <c r="R109" t="e">
        <f t="shared" ca="1" si="18"/>
        <v>#DIV/0!</v>
      </c>
    </row>
    <row r="110" spans="1:18" x14ac:dyDescent="0.2">
      <c r="A110" s="107"/>
      <c r="B110" s="107"/>
      <c r="C110" s="107"/>
      <c r="D110" s="109">
        <f t="shared" si="19"/>
        <v>0</v>
      </c>
      <c r="E110" s="109">
        <f t="shared" si="19"/>
        <v>0</v>
      </c>
      <c r="F110" s="22">
        <f t="shared" si="20"/>
        <v>0</v>
      </c>
      <c r="G110" s="22">
        <f t="shared" si="20"/>
        <v>0</v>
      </c>
      <c r="H110" s="22">
        <f t="shared" si="21"/>
        <v>0</v>
      </c>
      <c r="I110" s="22">
        <f t="shared" si="22"/>
        <v>0</v>
      </c>
      <c r="J110" s="22">
        <f t="shared" si="23"/>
        <v>0</v>
      </c>
      <c r="K110" s="22">
        <f t="shared" si="24"/>
        <v>0</v>
      </c>
      <c r="L110" s="22">
        <f t="shared" si="25"/>
        <v>0</v>
      </c>
      <c r="M110" s="22" t="e">
        <f t="shared" ca="1" si="17"/>
        <v>#DIV/0!</v>
      </c>
      <c r="N110" s="22" t="e">
        <f t="shared" ca="1" si="26"/>
        <v>#DIV/0!</v>
      </c>
      <c r="O110" s="110">
        <f t="shared" ca="1" si="27"/>
        <v>0</v>
      </c>
      <c r="P110" s="22">
        <f t="shared" ca="1" si="28"/>
        <v>0</v>
      </c>
      <c r="Q110" s="22">
        <f t="shared" ca="1" si="29"/>
        <v>0</v>
      </c>
      <c r="R110" t="e">
        <f t="shared" ca="1" si="18"/>
        <v>#DIV/0!</v>
      </c>
    </row>
    <row r="111" spans="1:18" x14ac:dyDescent="0.2">
      <c r="A111" s="107"/>
      <c r="B111" s="107"/>
      <c r="C111" s="107"/>
      <c r="D111" s="109">
        <f t="shared" si="19"/>
        <v>0</v>
      </c>
      <c r="E111" s="109">
        <f t="shared" si="19"/>
        <v>0</v>
      </c>
      <c r="F111" s="22">
        <f t="shared" si="20"/>
        <v>0</v>
      </c>
      <c r="G111" s="22">
        <f t="shared" si="20"/>
        <v>0</v>
      </c>
      <c r="H111" s="22">
        <f t="shared" si="21"/>
        <v>0</v>
      </c>
      <c r="I111" s="22">
        <f t="shared" si="22"/>
        <v>0</v>
      </c>
      <c r="J111" s="22">
        <f t="shared" si="23"/>
        <v>0</v>
      </c>
      <c r="K111" s="22">
        <f t="shared" si="24"/>
        <v>0</v>
      </c>
      <c r="L111" s="22">
        <f t="shared" si="25"/>
        <v>0</v>
      </c>
      <c r="M111" s="22" t="e">
        <f t="shared" ca="1" si="17"/>
        <v>#DIV/0!</v>
      </c>
      <c r="N111" s="22" t="e">
        <f t="shared" ca="1" si="26"/>
        <v>#DIV/0!</v>
      </c>
      <c r="O111" s="110">
        <f t="shared" ca="1" si="27"/>
        <v>0</v>
      </c>
      <c r="P111" s="22">
        <f t="shared" ca="1" si="28"/>
        <v>0</v>
      </c>
      <c r="Q111" s="22">
        <f t="shared" ca="1" si="29"/>
        <v>0</v>
      </c>
      <c r="R111" t="e">
        <f t="shared" ca="1" si="18"/>
        <v>#DIV/0!</v>
      </c>
    </row>
    <row r="112" spans="1:18" x14ac:dyDescent="0.2">
      <c r="A112" s="107"/>
      <c r="B112" s="107"/>
      <c r="C112" s="107"/>
      <c r="D112" s="109">
        <f t="shared" si="19"/>
        <v>0</v>
      </c>
      <c r="E112" s="109">
        <f t="shared" si="19"/>
        <v>0</v>
      </c>
      <c r="F112" s="22">
        <f t="shared" si="20"/>
        <v>0</v>
      </c>
      <c r="G112" s="22">
        <f t="shared" si="20"/>
        <v>0</v>
      </c>
      <c r="H112" s="22">
        <f t="shared" si="21"/>
        <v>0</v>
      </c>
      <c r="I112" s="22">
        <f t="shared" si="22"/>
        <v>0</v>
      </c>
      <c r="J112" s="22">
        <f t="shared" si="23"/>
        <v>0</v>
      </c>
      <c r="K112" s="22">
        <f t="shared" si="24"/>
        <v>0</v>
      </c>
      <c r="L112" s="22">
        <f t="shared" si="25"/>
        <v>0</v>
      </c>
      <c r="M112" s="22" t="e">
        <f t="shared" ca="1" si="17"/>
        <v>#DIV/0!</v>
      </c>
      <c r="N112" s="22" t="e">
        <f t="shared" ca="1" si="26"/>
        <v>#DIV/0!</v>
      </c>
      <c r="O112" s="110">
        <f t="shared" ca="1" si="27"/>
        <v>0</v>
      </c>
      <c r="P112" s="22">
        <f t="shared" ca="1" si="28"/>
        <v>0</v>
      </c>
      <c r="Q112" s="22">
        <f t="shared" ca="1" si="29"/>
        <v>0</v>
      </c>
      <c r="R112" t="e">
        <f t="shared" ca="1" si="18"/>
        <v>#DIV/0!</v>
      </c>
    </row>
    <row r="113" spans="1:18" x14ac:dyDescent="0.2">
      <c r="A113" s="107"/>
      <c r="B113" s="107"/>
      <c r="C113" s="107"/>
      <c r="D113" s="109">
        <f t="shared" si="19"/>
        <v>0</v>
      </c>
      <c r="E113" s="109">
        <f t="shared" si="19"/>
        <v>0</v>
      </c>
      <c r="F113" s="22">
        <f t="shared" si="20"/>
        <v>0</v>
      </c>
      <c r="G113" s="22">
        <f t="shared" si="20"/>
        <v>0</v>
      </c>
      <c r="H113" s="22">
        <f t="shared" si="21"/>
        <v>0</v>
      </c>
      <c r="I113" s="22">
        <f t="shared" si="22"/>
        <v>0</v>
      </c>
      <c r="J113" s="22">
        <f t="shared" si="23"/>
        <v>0</v>
      </c>
      <c r="K113" s="22">
        <f t="shared" si="24"/>
        <v>0</v>
      </c>
      <c r="L113" s="22">
        <f t="shared" si="25"/>
        <v>0</v>
      </c>
      <c r="M113" s="22" t="e">
        <f t="shared" ca="1" si="17"/>
        <v>#DIV/0!</v>
      </c>
      <c r="N113" s="22" t="e">
        <f t="shared" ca="1" si="26"/>
        <v>#DIV/0!</v>
      </c>
      <c r="O113" s="110">
        <f t="shared" ca="1" si="27"/>
        <v>0</v>
      </c>
      <c r="P113" s="22">
        <f t="shared" ca="1" si="28"/>
        <v>0</v>
      </c>
      <c r="Q113" s="22">
        <f t="shared" ca="1" si="29"/>
        <v>0</v>
      </c>
      <c r="R113" t="e">
        <f t="shared" ca="1" si="18"/>
        <v>#DIV/0!</v>
      </c>
    </row>
    <row r="114" spans="1:18" x14ac:dyDescent="0.2">
      <c r="A114" s="107"/>
      <c r="B114" s="107"/>
      <c r="C114" s="107"/>
      <c r="D114" s="109">
        <f t="shared" si="19"/>
        <v>0</v>
      </c>
      <c r="E114" s="109">
        <f t="shared" si="19"/>
        <v>0</v>
      </c>
      <c r="F114" s="22">
        <f t="shared" si="20"/>
        <v>0</v>
      </c>
      <c r="G114" s="22">
        <f t="shared" si="20"/>
        <v>0</v>
      </c>
      <c r="H114" s="22">
        <f t="shared" si="21"/>
        <v>0</v>
      </c>
      <c r="I114" s="22">
        <f t="shared" si="22"/>
        <v>0</v>
      </c>
      <c r="J114" s="22">
        <f t="shared" si="23"/>
        <v>0</v>
      </c>
      <c r="K114" s="22">
        <f t="shared" si="24"/>
        <v>0</v>
      </c>
      <c r="L114" s="22">
        <f t="shared" si="25"/>
        <v>0</v>
      </c>
      <c r="M114" s="22" t="e">
        <f t="shared" ca="1" si="17"/>
        <v>#DIV/0!</v>
      </c>
      <c r="N114" s="22" t="e">
        <f t="shared" ca="1" si="26"/>
        <v>#DIV/0!</v>
      </c>
      <c r="O114" s="110">
        <f t="shared" ca="1" si="27"/>
        <v>0</v>
      </c>
      <c r="P114" s="22">
        <f t="shared" ca="1" si="28"/>
        <v>0</v>
      </c>
      <c r="Q114" s="22">
        <f t="shared" ca="1" si="29"/>
        <v>0</v>
      </c>
      <c r="R114" t="e">
        <f t="shared" ca="1" si="18"/>
        <v>#DIV/0!</v>
      </c>
    </row>
    <row r="115" spans="1:18" x14ac:dyDescent="0.2">
      <c r="A115" s="107"/>
      <c r="B115" s="107"/>
      <c r="C115" s="107"/>
      <c r="D115" s="109">
        <f t="shared" si="19"/>
        <v>0</v>
      </c>
      <c r="E115" s="109">
        <f t="shared" si="19"/>
        <v>0</v>
      </c>
      <c r="F115" s="22">
        <f t="shared" si="20"/>
        <v>0</v>
      </c>
      <c r="G115" s="22">
        <f t="shared" si="20"/>
        <v>0</v>
      </c>
      <c r="H115" s="22">
        <f t="shared" si="21"/>
        <v>0</v>
      </c>
      <c r="I115" s="22">
        <f t="shared" si="22"/>
        <v>0</v>
      </c>
      <c r="J115" s="22">
        <f t="shared" si="23"/>
        <v>0</v>
      </c>
      <c r="K115" s="22">
        <f t="shared" si="24"/>
        <v>0</v>
      </c>
      <c r="L115" s="22">
        <f t="shared" si="25"/>
        <v>0</v>
      </c>
      <c r="M115" s="22" t="e">
        <f t="shared" ca="1" si="17"/>
        <v>#DIV/0!</v>
      </c>
      <c r="N115" s="22" t="e">
        <f t="shared" ca="1" si="26"/>
        <v>#DIV/0!</v>
      </c>
      <c r="O115" s="110">
        <f t="shared" ca="1" si="27"/>
        <v>0</v>
      </c>
      <c r="P115" s="22">
        <f t="shared" ca="1" si="28"/>
        <v>0</v>
      </c>
      <c r="Q115" s="22">
        <f t="shared" ca="1" si="29"/>
        <v>0</v>
      </c>
      <c r="R115" t="e">
        <f t="shared" ca="1" si="18"/>
        <v>#DIV/0!</v>
      </c>
    </row>
    <row r="116" spans="1:18" x14ac:dyDescent="0.2">
      <c r="A116" s="107"/>
      <c r="B116" s="107"/>
      <c r="C116" s="107"/>
      <c r="D116" s="109">
        <f t="shared" si="19"/>
        <v>0</v>
      </c>
      <c r="E116" s="109">
        <f t="shared" si="19"/>
        <v>0</v>
      </c>
      <c r="F116" s="22">
        <f t="shared" si="20"/>
        <v>0</v>
      </c>
      <c r="G116" s="22">
        <f t="shared" si="20"/>
        <v>0</v>
      </c>
      <c r="H116" s="22">
        <f t="shared" si="21"/>
        <v>0</v>
      </c>
      <c r="I116" s="22">
        <f t="shared" si="22"/>
        <v>0</v>
      </c>
      <c r="J116" s="22">
        <f t="shared" si="23"/>
        <v>0</v>
      </c>
      <c r="K116" s="22">
        <f t="shared" si="24"/>
        <v>0</v>
      </c>
      <c r="L116" s="22">
        <f t="shared" si="25"/>
        <v>0</v>
      </c>
      <c r="M116" s="22" t="e">
        <f t="shared" ca="1" si="17"/>
        <v>#DIV/0!</v>
      </c>
      <c r="N116" s="22" t="e">
        <f t="shared" ca="1" si="26"/>
        <v>#DIV/0!</v>
      </c>
      <c r="O116" s="110">
        <f t="shared" ca="1" si="27"/>
        <v>0</v>
      </c>
      <c r="P116" s="22">
        <f t="shared" ca="1" si="28"/>
        <v>0</v>
      </c>
      <c r="Q116" s="22">
        <f t="shared" ca="1" si="29"/>
        <v>0</v>
      </c>
      <c r="R116" t="e">
        <f t="shared" ca="1" si="18"/>
        <v>#DIV/0!</v>
      </c>
    </row>
    <row r="117" spans="1:18" x14ac:dyDescent="0.2">
      <c r="A117" s="107"/>
      <c r="B117" s="107"/>
      <c r="C117" s="107"/>
      <c r="D117" s="109">
        <f t="shared" si="19"/>
        <v>0</v>
      </c>
      <c r="E117" s="109">
        <f t="shared" si="19"/>
        <v>0</v>
      </c>
      <c r="F117" s="22">
        <f t="shared" si="20"/>
        <v>0</v>
      </c>
      <c r="G117" s="22">
        <f t="shared" si="20"/>
        <v>0</v>
      </c>
      <c r="H117" s="22">
        <f t="shared" si="21"/>
        <v>0</v>
      </c>
      <c r="I117" s="22">
        <f t="shared" si="22"/>
        <v>0</v>
      </c>
      <c r="J117" s="22">
        <f t="shared" si="23"/>
        <v>0</v>
      </c>
      <c r="K117" s="22">
        <f t="shared" si="24"/>
        <v>0</v>
      </c>
      <c r="L117" s="22">
        <f t="shared" si="25"/>
        <v>0</v>
      </c>
      <c r="M117" s="22" t="e">
        <f t="shared" ca="1" si="17"/>
        <v>#DIV/0!</v>
      </c>
      <c r="N117" s="22" t="e">
        <f t="shared" ca="1" si="26"/>
        <v>#DIV/0!</v>
      </c>
      <c r="O117" s="110">
        <f t="shared" ca="1" si="27"/>
        <v>0</v>
      </c>
      <c r="P117" s="22">
        <f t="shared" ca="1" si="28"/>
        <v>0</v>
      </c>
      <c r="Q117" s="22">
        <f t="shared" ca="1" si="29"/>
        <v>0</v>
      </c>
      <c r="R117" t="e">
        <f t="shared" ca="1" si="18"/>
        <v>#DIV/0!</v>
      </c>
    </row>
    <row r="118" spans="1:18" x14ac:dyDescent="0.2">
      <c r="A118" s="107"/>
      <c r="B118" s="107"/>
      <c r="C118" s="107"/>
      <c r="D118" s="109">
        <f t="shared" si="19"/>
        <v>0</v>
      </c>
      <c r="E118" s="109">
        <f t="shared" si="19"/>
        <v>0</v>
      </c>
      <c r="F118" s="22">
        <f t="shared" si="20"/>
        <v>0</v>
      </c>
      <c r="G118" s="22">
        <f t="shared" si="20"/>
        <v>0</v>
      </c>
      <c r="H118" s="22">
        <f t="shared" si="21"/>
        <v>0</v>
      </c>
      <c r="I118" s="22">
        <f t="shared" si="22"/>
        <v>0</v>
      </c>
      <c r="J118" s="22">
        <f t="shared" si="23"/>
        <v>0</v>
      </c>
      <c r="K118" s="22">
        <f t="shared" si="24"/>
        <v>0</v>
      </c>
      <c r="L118" s="22">
        <f t="shared" si="25"/>
        <v>0</v>
      </c>
      <c r="M118" s="22" t="e">
        <f t="shared" ca="1" si="17"/>
        <v>#DIV/0!</v>
      </c>
      <c r="N118" s="22" t="e">
        <f t="shared" ca="1" si="26"/>
        <v>#DIV/0!</v>
      </c>
      <c r="O118" s="110">
        <f t="shared" ca="1" si="27"/>
        <v>0</v>
      </c>
      <c r="P118" s="22">
        <f t="shared" ca="1" si="28"/>
        <v>0</v>
      </c>
      <c r="Q118" s="22">
        <f t="shared" ca="1" si="29"/>
        <v>0</v>
      </c>
      <c r="R118" t="e">
        <f t="shared" ca="1" si="18"/>
        <v>#DIV/0!</v>
      </c>
    </row>
    <row r="119" spans="1:18" x14ac:dyDescent="0.2">
      <c r="A119" s="107"/>
      <c r="B119" s="107"/>
      <c r="C119" s="107"/>
      <c r="D119" s="109">
        <f t="shared" si="19"/>
        <v>0</v>
      </c>
      <c r="E119" s="109">
        <f t="shared" si="19"/>
        <v>0</v>
      </c>
      <c r="F119" s="22">
        <f t="shared" si="20"/>
        <v>0</v>
      </c>
      <c r="G119" s="22">
        <f t="shared" si="20"/>
        <v>0</v>
      </c>
      <c r="H119" s="22">
        <f t="shared" si="21"/>
        <v>0</v>
      </c>
      <c r="I119" s="22">
        <f t="shared" si="22"/>
        <v>0</v>
      </c>
      <c r="J119" s="22">
        <f t="shared" si="23"/>
        <v>0</v>
      </c>
      <c r="K119" s="22">
        <f t="shared" si="24"/>
        <v>0</v>
      </c>
      <c r="L119" s="22">
        <f t="shared" si="25"/>
        <v>0</v>
      </c>
      <c r="M119" s="22" t="e">
        <f t="shared" ca="1" si="17"/>
        <v>#DIV/0!</v>
      </c>
      <c r="N119" s="22" t="e">
        <f t="shared" ca="1" si="26"/>
        <v>#DIV/0!</v>
      </c>
      <c r="O119" s="110">
        <f t="shared" ca="1" si="27"/>
        <v>0</v>
      </c>
      <c r="P119" s="22">
        <f t="shared" ca="1" si="28"/>
        <v>0</v>
      </c>
      <c r="Q119" s="22">
        <f t="shared" ca="1" si="29"/>
        <v>0</v>
      </c>
      <c r="R119" t="e">
        <f t="shared" ca="1" si="18"/>
        <v>#DIV/0!</v>
      </c>
    </row>
    <row r="120" spans="1:18" x14ac:dyDescent="0.2">
      <c r="A120" s="107"/>
      <c r="B120" s="107"/>
      <c r="C120" s="107"/>
      <c r="D120" s="109">
        <f t="shared" si="19"/>
        <v>0</v>
      </c>
      <c r="E120" s="109">
        <f t="shared" si="19"/>
        <v>0</v>
      </c>
      <c r="F120" s="22">
        <f t="shared" si="20"/>
        <v>0</v>
      </c>
      <c r="G120" s="22">
        <f t="shared" si="20"/>
        <v>0</v>
      </c>
      <c r="H120" s="22">
        <f t="shared" si="21"/>
        <v>0</v>
      </c>
      <c r="I120" s="22">
        <f t="shared" si="22"/>
        <v>0</v>
      </c>
      <c r="J120" s="22">
        <f t="shared" si="23"/>
        <v>0</v>
      </c>
      <c r="K120" s="22">
        <f t="shared" si="24"/>
        <v>0</v>
      </c>
      <c r="L120" s="22">
        <f t="shared" si="25"/>
        <v>0</v>
      </c>
      <c r="M120" s="22" t="e">
        <f t="shared" ca="1" si="17"/>
        <v>#DIV/0!</v>
      </c>
      <c r="N120" s="22" t="e">
        <f t="shared" ca="1" si="26"/>
        <v>#DIV/0!</v>
      </c>
      <c r="O120" s="110">
        <f t="shared" ca="1" si="27"/>
        <v>0</v>
      </c>
      <c r="P120" s="22">
        <f t="shared" ca="1" si="28"/>
        <v>0</v>
      </c>
      <c r="Q120" s="22">
        <f t="shared" ca="1" si="29"/>
        <v>0</v>
      </c>
      <c r="R120" t="e">
        <f t="shared" ca="1" si="18"/>
        <v>#DIV/0!</v>
      </c>
    </row>
    <row r="121" spans="1:18" x14ac:dyDescent="0.2">
      <c r="A121" s="107"/>
      <c r="B121" s="107"/>
      <c r="C121" s="107"/>
      <c r="D121" s="109">
        <f t="shared" si="19"/>
        <v>0</v>
      </c>
      <c r="E121" s="109">
        <f t="shared" si="19"/>
        <v>0</v>
      </c>
      <c r="F121" s="22">
        <f t="shared" si="20"/>
        <v>0</v>
      </c>
      <c r="G121" s="22">
        <f t="shared" si="20"/>
        <v>0</v>
      </c>
      <c r="H121" s="22">
        <f t="shared" si="21"/>
        <v>0</v>
      </c>
      <c r="I121" s="22">
        <f t="shared" si="22"/>
        <v>0</v>
      </c>
      <c r="J121" s="22">
        <f t="shared" si="23"/>
        <v>0</v>
      </c>
      <c r="K121" s="22">
        <f t="shared" si="24"/>
        <v>0</v>
      </c>
      <c r="L121" s="22">
        <f t="shared" si="25"/>
        <v>0</v>
      </c>
      <c r="M121" s="22" t="e">
        <f t="shared" ca="1" si="17"/>
        <v>#DIV/0!</v>
      </c>
      <c r="N121" s="22" t="e">
        <f t="shared" ca="1" si="26"/>
        <v>#DIV/0!</v>
      </c>
      <c r="O121" s="110">
        <f t="shared" ca="1" si="27"/>
        <v>0</v>
      </c>
      <c r="P121" s="22">
        <f t="shared" ca="1" si="28"/>
        <v>0</v>
      </c>
      <c r="Q121" s="22">
        <f t="shared" ca="1" si="29"/>
        <v>0</v>
      </c>
      <c r="R121" t="e">
        <f t="shared" ca="1" si="18"/>
        <v>#DIV/0!</v>
      </c>
    </row>
    <row r="122" spans="1:18" x14ac:dyDescent="0.2">
      <c r="A122" s="107"/>
      <c r="B122" s="107"/>
      <c r="C122" s="107"/>
      <c r="D122" s="109">
        <f t="shared" si="19"/>
        <v>0</v>
      </c>
      <c r="E122" s="109">
        <f t="shared" si="19"/>
        <v>0</v>
      </c>
      <c r="F122" s="22">
        <f t="shared" si="20"/>
        <v>0</v>
      </c>
      <c r="G122" s="22">
        <f t="shared" si="20"/>
        <v>0</v>
      </c>
      <c r="H122" s="22">
        <f t="shared" si="21"/>
        <v>0</v>
      </c>
      <c r="I122" s="22">
        <f t="shared" si="22"/>
        <v>0</v>
      </c>
      <c r="J122" s="22">
        <f t="shared" si="23"/>
        <v>0</v>
      </c>
      <c r="K122" s="22">
        <f t="shared" si="24"/>
        <v>0</v>
      </c>
      <c r="L122" s="22">
        <f t="shared" si="25"/>
        <v>0</v>
      </c>
      <c r="M122" s="22" t="e">
        <f t="shared" ca="1" si="17"/>
        <v>#DIV/0!</v>
      </c>
      <c r="N122" s="22" t="e">
        <f t="shared" ca="1" si="26"/>
        <v>#DIV/0!</v>
      </c>
      <c r="O122" s="110">
        <f t="shared" ca="1" si="27"/>
        <v>0</v>
      </c>
      <c r="P122" s="22">
        <f t="shared" ca="1" si="28"/>
        <v>0</v>
      </c>
      <c r="Q122" s="22">
        <f t="shared" ca="1" si="29"/>
        <v>0</v>
      </c>
      <c r="R122" t="e">
        <f t="shared" ca="1" si="18"/>
        <v>#DIV/0!</v>
      </c>
    </row>
    <row r="123" spans="1:18" x14ac:dyDescent="0.2">
      <c r="A123" s="107"/>
      <c r="B123" s="107"/>
      <c r="C123" s="107"/>
      <c r="D123" s="109">
        <f t="shared" si="19"/>
        <v>0</v>
      </c>
      <c r="E123" s="109">
        <f t="shared" si="19"/>
        <v>0</v>
      </c>
      <c r="F123" s="22">
        <f t="shared" si="20"/>
        <v>0</v>
      </c>
      <c r="G123" s="22">
        <f t="shared" si="20"/>
        <v>0</v>
      </c>
      <c r="H123" s="22">
        <f t="shared" si="21"/>
        <v>0</v>
      </c>
      <c r="I123" s="22">
        <f t="shared" si="22"/>
        <v>0</v>
      </c>
      <c r="J123" s="22">
        <f t="shared" si="23"/>
        <v>0</v>
      </c>
      <c r="K123" s="22">
        <f t="shared" si="24"/>
        <v>0</v>
      </c>
      <c r="L123" s="22">
        <f t="shared" si="25"/>
        <v>0</v>
      </c>
      <c r="M123" s="22" t="e">
        <f t="shared" ca="1" si="17"/>
        <v>#DIV/0!</v>
      </c>
      <c r="N123" s="22" t="e">
        <f t="shared" ca="1" si="26"/>
        <v>#DIV/0!</v>
      </c>
      <c r="O123" s="110">
        <f t="shared" ca="1" si="27"/>
        <v>0</v>
      </c>
      <c r="P123" s="22">
        <f t="shared" ca="1" si="28"/>
        <v>0</v>
      </c>
      <c r="Q123" s="22">
        <f t="shared" ca="1" si="29"/>
        <v>0</v>
      </c>
      <c r="R123" t="e">
        <f t="shared" ca="1" si="18"/>
        <v>#DIV/0!</v>
      </c>
    </row>
    <row r="124" spans="1:18" x14ac:dyDescent="0.2">
      <c r="A124" s="107"/>
      <c r="B124" s="107"/>
      <c r="C124" s="107"/>
      <c r="D124" s="109">
        <f t="shared" si="19"/>
        <v>0</v>
      </c>
      <c r="E124" s="109">
        <f t="shared" si="19"/>
        <v>0</v>
      </c>
      <c r="F124" s="22">
        <f t="shared" si="20"/>
        <v>0</v>
      </c>
      <c r="G124" s="22">
        <f t="shared" si="20"/>
        <v>0</v>
      </c>
      <c r="H124" s="22">
        <f t="shared" si="21"/>
        <v>0</v>
      </c>
      <c r="I124" s="22">
        <f t="shared" si="22"/>
        <v>0</v>
      </c>
      <c r="J124" s="22">
        <f t="shared" si="23"/>
        <v>0</v>
      </c>
      <c r="K124" s="22">
        <f t="shared" si="24"/>
        <v>0</v>
      </c>
      <c r="L124" s="22">
        <f t="shared" si="25"/>
        <v>0</v>
      </c>
      <c r="M124" s="22" t="e">
        <f t="shared" ca="1" si="17"/>
        <v>#DIV/0!</v>
      </c>
      <c r="N124" s="22" t="e">
        <f t="shared" ca="1" si="26"/>
        <v>#DIV/0!</v>
      </c>
      <c r="O124" s="110">
        <f t="shared" ca="1" si="27"/>
        <v>0</v>
      </c>
      <c r="P124" s="22">
        <f t="shared" ca="1" si="28"/>
        <v>0</v>
      </c>
      <c r="Q124" s="22">
        <f t="shared" ca="1" si="29"/>
        <v>0</v>
      </c>
      <c r="R124" t="e">
        <f t="shared" ca="1" si="18"/>
        <v>#DIV/0!</v>
      </c>
    </row>
    <row r="125" spans="1:18" x14ac:dyDescent="0.2">
      <c r="A125" s="107"/>
      <c r="B125" s="107"/>
      <c r="C125" s="107"/>
      <c r="D125" s="109">
        <f t="shared" si="19"/>
        <v>0</v>
      </c>
      <c r="E125" s="109">
        <f t="shared" si="19"/>
        <v>0</v>
      </c>
      <c r="F125" s="22">
        <f t="shared" si="20"/>
        <v>0</v>
      </c>
      <c r="G125" s="22">
        <f t="shared" si="20"/>
        <v>0</v>
      </c>
      <c r="H125" s="22">
        <f t="shared" si="21"/>
        <v>0</v>
      </c>
      <c r="I125" s="22">
        <f t="shared" si="22"/>
        <v>0</v>
      </c>
      <c r="J125" s="22">
        <f t="shared" si="23"/>
        <v>0</v>
      </c>
      <c r="K125" s="22">
        <f t="shared" si="24"/>
        <v>0</v>
      </c>
      <c r="L125" s="22">
        <f t="shared" si="25"/>
        <v>0</v>
      </c>
      <c r="M125" s="22" t="e">
        <f t="shared" ca="1" si="17"/>
        <v>#DIV/0!</v>
      </c>
      <c r="N125" s="22" t="e">
        <f t="shared" ca="1" si="26"/>
        <v>#DIV/0!</v>
      </c>
      <c r="O125" s="110">
        <f t="shared" ca="1" si="27"/>
        <v>0</v>
      </c>
      <c r="P125" s="22">
        <f t="shared" ca="1" si="28"/>
        <v>0</v>
      </c>
      <c r="Q125" s="22">
        <f t="shared" ca="1" si="29"/>
        <v>0</v>
      </c>
      <c r="R125" t="e">
        <f t="shared" ca="1" si="18"/>
        <v>#DIV/0!</v>
      </c>
    </row>
    <row r="126" spans="1:18" x14ac:dyDescent="0.2">
      <c r="A126" s="107"/>
      <c r="B126" s="107"/>
      <c r="C126" s="107"/>
      <c r="D126" s="109">
        <f t="shared" si="19"/>
        <v>0</v>
      </c>
      <c r="E126" s="109">
        <f t="shared" si="19"/>
        <v>0</v>
      </c>
      <c r="F126" s="22">
        <f t="shared" si="20"/>
        <v>0</v>
      </c>
      <c r="G126" s="22">
        <f t="shared" si="20"/>
        <v>0</v>
      </c>
      <c r="H126" s="22">
        <f t="shared" si="21"/>
        <v>0</v>
      </c>
      <c r="I126" s="22">
        <f t="shared" si="22"/>
        <v>0</v>
      </c>
      <c r="J126" s="22">
        <f t="shared" si="23"/>
        <v>0</v>
      </c>
      <c r="K126" s="22">
        <f t="shared" si="24"/>
        <v>0</v>
      </c>
      <c r="L126" s="22">
        <f t="shared" si="25"/>
        <v>0</v>
      </c>
      <c r="M126" s="22" t="e">
        <f t="shared" ca="1" si="17"/>
        <v>#DIV/0!</v>
      </c>
      <c r="N126" s="22" t="e">
        <f t="shared" ca="1" si="26"/>
        <v>#DIV/0!</v>
      </c>
      <c r="O126" s="110">
        <f t="shared" ca="1" si="27"/>
        <v>0</v>
      </c>
      <c r="P126" s="22">
        <f t="shared" ca="1" si="28"/>
        <v>0</v>
      </c>
      <c r="Q126" s="22">
        <f t="shared" ca="1" si="29"/>
        <v>0</v>
      </c>
      <c r="R126" t="e">
        <f t="shared" ca="1" si="18"/>
        <v>#DIV/0!</v>
      </c>
    </row>
    <row r="127" spans="1:18" x14ac:dyDescent="0.2">
      <c r="A127" s="107"/>
      <c r="B127" s="107"/>
      <c r="C127" s="107"/>
      <c r="D127" s="109">
        <f t="shared" si="19"/>
        <v>0</v>
      </c>
      <c r="E127" s="109">
        <f t="shared" si="19"/>
        <v>0</v>
      </c>
      <c r="F127" s="22">
        <f t="shared" si="20"/>
        <v>0</v>
      </c>
      <c r="G127" s="22">
        <f t="shared" si="20"/>
        <v>0</v>
      </c>
      <c r="H127" s="22">
        <f t="shared" si="21"/>
        <v>0</v>
      </c>
      <c r="I127" s="22">
        <f t="shared" si="22"/>
        <v>0</v>
      </c>
      <c r="J127" s="22">
        <f t="shared" si="23"/>
        <v>0</v>
      </c>
      <c r="K127" s="22">
        <f t="shared" si="24"/>
        <v>0</v>
      </c>
      <c r="L127" s="22">
        <f t="shared" si="25"/>
        <v>0</v>
      </c>
      <c r="M127" s="22" t="e">
        <f t="shared" ca="1" si="17"/>
        <v>#DIV/0!</v>
      </c>
      <c r="N127" s="22" t="e">
        <f t="shared" ca="1" si="26"/>
        <v>#DIV/0!</v>
      </c>
      <c r="O127" s="110">
        <f t="shared" ca="1" si="27"/>
        <v>0</v>
      </c>
      <c r="P127" s="22">
        <f t="shared" ca="1" si="28"/>
        <v>0</v>
      </c>
      <c r="Q127" s="22">
        <f t="shared" ca="1" si="29"/>
        <v>0</v>
      </c>
      <c r="R127" t="e">
        <f t="shared" ca="1" si="18"/>
        <v>#DIV/0!</v>
      </c>
    </row>
    <row r="128" spans="1:18" x14ac:dyDescent="0.2">
      <c r="A128" s="107"/>
      <c r="B128" s="107"/>
      <c r="C128" s="107"/>
      <c r="D128" s="109">
        <f t="shared" si="19"/>
        <v>0</v>
      </c>
      <c r="E128" s="109">
        <f t="shared" si="19"/>
        <v>0</v>
      </c>
      <c r="F128" s="22">
        <f t="shared" si="20"/>
        <v>0</v>
      </c>
      <c r="G128" s="22">
        <f t="shared" si="20"/>
        <v>0</v>
      </c>
      <c r="H128" s="22">
        <f t="shared" si="21"/>
        <v>0</v>
      </c>
      <c r="I128" s="22">
        <f t="shared" si="22"/>
        <v>0</v>
      </c>
      <c r="J128" s="22">
        <f t="shared" si="23"/>
        <v>0</v>
      </c>
      <c r="K128" s="22">
        <f t="shared" si="24"/>
        <v>0</v>
      </c>
      <c r="L128" s="22">
        <f t="shared" si="25"/>
        <v>0</v>
      </c>
      <c r="M128" s="22" t="e">
        <f t="shared" ca="1" si="17"/>
        <v>#DIV/0!</v>
      </c>
      <c r="N128" s="22" t="e">
        <f t="shared" ca="1" si="26"/>
        <v>#DIV/0!</v>
      </c>
      <c r="O128" s="110">
        <f t="shared" ca="1" si="27"/>
        <v>0</v>
      </c>
      <c r="P128" s="22">
        <f t="shared" ca="1" si="28"/>
        <v>0</v>
      </c>
      <c r="Q128" s="22">
        <f t="shared" ca="1" si="29"/>
        <v>0</v>
      </c>
      <c r="R128" t="e">
        <f t="shared" ca="1" si="18"/>
        <v>#DIV/0!</v>
      </c>
    </row>
    <row r="129" spans="1:18" x14ac:dyDescent="0.2">
      <c r="A129" s="107"/>
      <c r="B129" s="107"/>
      <c r="C129" s="107"/>
      <c r="D129" s="109">
        <f t="shared" si="19"/>
        <v>0</v>
      </c>
      <c r="E129" s="109">
        <f t="shared" si="19"/>
        <v>0</v>
      </c>
      <c r="F129" s="22">
        <f t="shared" si="20"/>
        <v>0</v>
      </c>
      <c r="G129" s="22">
        <f t="shared" si="20"/>
        <v>0</v>
      </c>
      <c r="H129" s="22">
        <f t="shared" si="21"/>
        <v>0</v>
      </c>
      <c r="I129" s="22">
        <f t="shared" si="22"/>
        <v>0</v>
      </c>
      <c r="J129" s="22">
        <f t="shared" si="23"/>
        <v>0</v>
      </c>
      <c r="K129" s="22">
        <f t="shared" si="24"/>
        <v>0</v>
      </c>
      <c r="L129" s="22">
        <f t="shared" si="25"/>
        <v>0</v>
      </c>
      <c r="M129" s="22" t="e">
        <f t="shared" ca="1" si="17"/>
        <v>#DIV/0!</v>
      </c>
      <c r="N129" s="22" t="e">
        <f t="shared" ca="1" si="26"/>
        <v>#DIV/0!</v>
      </c>
      <c r="O129" s="110">
        <f t="shared" ca="1" si="27"/>
        <v>0</v>
      </c>
      <c r="P129" s="22">
        <f t="shared" ca="1" si="28"/>
        <v>0</v>
      </c>
      <c r="Q129" s="22">
        <f t="shared" ca="1" si="29"/>
        <v>0</v>
      </c>
      <c r="R129" t="e">
        <f t="shared" ca="1" si="18"/>
        <v>#DIV/0!</v>
      </c>
    </row>
    <row r="130" spans="1:18" x14ac:dyDescent="0.2">
      <c r="A130" s="107"/>
      <c r="B130" s="107"/>
      <c r="C130" s="107"/>
      <c r="D130" s="109">
        <f t="shared" si="19"/>
        <v>0</v>
      </c>
      <c r="E130" s="109">
        <f t="shared" si="19"/>
        <v>0</v>
      </c>
      <c r="F130" s="22">
        <f t="shared" si="20"/>
        <v>0</v>
      </c>
      <c r="G130" s="22">
        <f t="shared" si="20"/>
        <v>0</v>
      </c>
      <c r="H130" s="22">
        <f t="shared" si="21"/>
        <v>0</v>
      </c>
      <c r="I130" s="22">
        <f t="shared" si="22"/>
        <v>0</v>
      </c>
      <c r="J130" s="22">
        <f t="shared" si="23"/>
        <v>0</v>
      </c>
      <c r="K130" s="22">
        <f t="shared" si="24"/>
        <v>0</v>
      </c>
      <c r="L130" s="22">
        <f t="shared" si="25"/>
        <v>0</v>
      </c>
      <c r="M130" s="22" t="e">
        <f t="shared" ca="1" si="17"/>
        <v>#DIV/0!</v>
      </c>
      <c r="N130" s="22" t="e">
        <f t="shared" ca="1" si="26"/>
        <v>#DIV/0!</v>
      </c>
      <c r="O130" s="110">
        <f t="shared" ca="1" si="27"/>
        <v>0</v>
      </c>
      <c r="P130" s="22">
        <f t="shared" ca="1" si="28"/>
        <v>0</v>
      </c>
      <c r="Q130" s="22">
        <f t="shared" ca="1" si="29"/>
        <v>0</v>
      </c>
      <c r="R130" t="e">
        <f t="shared" ca="1" si="18"/>
        <v>#DIV/0!</v>
      </c>
    </row>
    <row r="131" spans="1:18" x14ac:dyDescent="0.2">
      <c r="A131" s="107"/>
      <c r="B131" s="107"/>
      <c r="C131" s="107"/>
      <c r="D131" s="109">
        <f t="shared" si="19"/>
        <v>0</v>
      </c>
      <c r="E131" s="109">
        <f t="shared" si="19"/>
        <v>0</v>
      </c>
      <c r="F131" s="22">
        <f t="shared" si="20"/>
        <v>0</v>
      </c>
      <c r="G131" s="22">
        <f t="shared" si="20"/>
        <v>0</v>
      </c>
      <c r="H131" s="22">
        <f t="shared" si="21"/>
        <v>0</v>
      </c>
      <c r="I131" s="22">
        <f t="shared" si="22"/>
        <v>0</v>
      </c>
      <c r="J131" s="22">
        <f t="shared" si="23"/>
        <v>0</v>
      </c>
      <c r="K131" s="22">
        <f t="shared" si="24"/>
        <v>0</v>
      </c>
      <c r="L131" s="22">
        <f t="shared" si="25"/>
        <v>0</v>
      </c>
      <c r="M131" s="22" t="e">
        <f t="shared" ca="1" si="17"/>
        <v>#DIV/0!</v>
      </c>
      <c r="N131" s="22" t="e">
        <f t="shared" ca="1" si="26"/>
        <v>#DIV/0!</v>
      </c>
      <c r="O131" s="110">
        <f t="shared" ca="1" si="27"/>
        <v>0</v>
      </c>
      <c r="P131" s="22">
        <f t="shared" ca="1" si="28"/>
        <v>0</v>
      </c>
      <c r="Q131" s="22">
        <f t="shared" ca="1" si="29"/>
        <v>0</v>
      </c>
      <c r="R131" t="e">
        <f t="shared" ca="1" si="18"/>
        <v>#DIV/0!</v>
      </c>
    </row>
    <row r="132" spans="1:18" x14ac:dyDescent="0.2">
      <c r="A132" s="107"/>
      <c r="B132" s="107"/>
      <c r="C132" s="107"/>
      <c r="D132" s="109">
        <f t="shared" si="19"/>
        <v>0</v>
      </c>
      <c r="E132" s="109">
        <f t="shared" si="19"/>
        <v>0</v>
      </c>
      <c r="F132" s="22">
        <f t="shared" si="20"/>
        <v>0</v>
      </c>
      <c r="G132" s="22">
        <f t="shared" si="20"/>
        <v>0</v>
      </c>
      <c r="H132" s="22">
        <f t="shared" si="21"/>
        <v>0</v>
      </c>
      <c r="I132" s="22">
        <f t="shared" si="22"/>
        <v>0</v>
      </c>
      <c r="J132" s="22">
        <f t="shared" si="23"/>
        <v>0</v>
      </c>
      <c r="K132" s="22">
        <f t="shared" si="24"/>
        <v>0</v>
      </c>
      <c r="L132" s="22">
        <f t="shared" si="25"/>
        <v>0</v>
      </c>
      <c r="M132" s="22" t="e">
        <f t="shared" ca="1" si="17"/>
        <v>#DIV/0!</v>
      </c>
      <c r="N132" s="22" t="e">
        <f t="shared" ca="1" si="26"/>
        <v>#DIV/0!</v>
      </c>
      <c r="O132" s="110">
        <f t="shared" ca="1" si="27"/>
        <v>0</v>
      </c>
      <c r="P132" s="22">
        <f t="shared" ca="1" si="28"/>
        <v>0</v>
      </c>
      <c r="Q132" s="22">
        <f t="shared" ca="1" si="29"/>
        <v>0</v>
      </c>
      <c r="R132" t="e">
        <f t="shared" ca="1" si="18"/>
        <v>#DIV/0!</v>
      </c>
    </row>
    <row r="133" spans="1:18" x14ac:dyDescent="0.2">
      <c r="A133" s="107"/>
      <c r="B133" s="107"/>
      <c r="C133" s="107"/>
      <c r="D133" s="109">
        <f t="shared" si="19"/>
        <v>0</v>
      </c>
      <c r="E133" s="109">
        <f t="shared" si="19"/>
        <v>0</v>
      </c>
      <c r="F133" s="22">
        <f t="shared" si="20"/>
        <v>0</v>
      </c>
      <c r="G133" s="22">
        <f t="shared" si="20"/>
        <v>0</v>
      </c>
      <c r="H133" s="22">
        <f t="shared" si="21"/>
        <v>0</v>
      </c>
      <c r="I133" s="22">
        <f t="shared" si="22"/>
        <v>0</v>
      </c>
      <c r="J133" s="22">
        <f t="shared" si="23"/>
        <v>0</v>
      </c>
      <c r="K133" s="22">
        <f t="shared" si="24"/>
        <v>0</v>
      </c>
      <c r="L133" s="22">
        <f t="shared" si="25"/>
        <v>0</v>
      </c>
      <c r="M133" s="22" t="e">
        <f t="shared" ca="1" si="17"/>
        <v>#DIV/0!</v>
      </c>
      <c r="N133" s="22" t="e">
        <f t="shared" ca="1" si="26"/>
        <v>#DIV/0!</v>
      </c>
      <c r="O133" s="110">
        <f t="shared" ca="1" si="27"/>
        <v>0</v>
      </c>
      <c r="P133" s="22">
        <f t="shared" ca="1" si="28"/>
        <v>0</v>
      </c>
      <c r="Q133" s="22">
        <f t="shared" ca="1" si="29"/>
        <v>0</v>
      </c>
      <c r="R133" t="e">
        <f t="shared" ca="1" si="18"/>
        <v>#DIV/0!</v>
      </c>
    </row>
    <row r="134" spans="1:18" x14ac:dyDescent="0.2">
      <c r="A134" s="107"/>
      <c r="B134" s="107"/>
      <c r="C134" s="107"/>
      <c r="D134" s="109">
        <f t="shared" si="19"/>
        <v>0</v>
      </c>
      <c r="E134" s="109">
        <f t="shared" si="19"/>
        <v>0</v>
      </c>
      <c r="F134" s="22">
        <f t="shared" si="20"/>
        <v>0</v>
      </c>
      <c r="G134" s="22">
        <f t="shared" si="20"/>
        <v>0</v>
      </c>
      <c r="H134" s="22">
        <f t="shared" si="21"/>
        <v>0</v>
      </c>
      <c r="I134" s="22">
        <f t="shared" si="22"/>
        <v>0</v>
      </c>
      <c r="J134" s="22">
        <f t="shared" si="23"/>
        <v>0</v>
      </c>
      <c r="K134" s="22">
        <f t="shared" si="24"/>
        <v>0</v>
      </c>
      <c r="L134" s="22">
        <f t="shared" si="25"/>
        <v>0</v>
      </c>
      <c r="M134" s="22" t="e">
        <f t="shared" ca="1" si="17"/>
        <v>#DIV/0!</v>
      </c>
      <c r="N134" s="22" t="e">
        <f t="shared" ca="1" si="26"/>
        <v>#DIV/0!</v>
      </c>
      <c r="O134" s="110">
        <f t="shared" ca="1" si="27"/>
        <v>0</v>
      </c>
      <c r="P134" s="22">
        <f t="shared" ca="1" si="28"/>
        <v>0</v>
      </c>
      <c r="Q134" s="22">
        <f t="shared" ca="1" si="29"/>
        <v>0</v>
      </c>
      <c r="R134" t="e">
        <f t="shared" ca="1" si="18"/>
        <v>#DIV/0!</v>
      </c>
    </row>
    <row r="135" spans="1:18" x14ac:dyDescent="0.2">
      <c r="A135" s="107"/>
      <c r="B135" s="107"/>
      <c r="C135" s="107"/>
      <c r="D135" s="109">
        <f t="shared" si="19"/>
        <v>0</v>
      </c>
      <c r="E135" s="109">
        <f t="shared" si="19"/>
        <v>0</v>
      </c>
      <c r="F135" s="22">
        <f t="shared" si="20"/>
        <v>0</v>
      </c>
      <c r="G135" s="22">
        <f t="shared" si="20"/>
        <v>0</v>
      </c>
      <c r="H135" s="22">
        <f t="shared" si="21"/>
        <v>0</v>
      </c>
      <c r="I135" s="22">
        <f t="shared" si="22"/>
        <v>0</v>
      </c>
      <c r="J135" s="22">
        <f t="shared" si="23"/>
        <v>0</v>
      </c>
      <c r="K135" s="22">
        <f t="shared" si="24"/>
        <v>0</v>
      </c>
      <c r="L135" s="22">
        <f t="shared" si="25"/>
        <v>0</v>
      </c>
      <c r="M135" s="22" t="e">
        <f t="shared" ca="1" si="17"/>
        <v>#DIV/0!</v>
      </c>
      <c r="N135" s="22" t="e">
        <f t="shared" ca="1" si="26"/>
        <v>#DIV/0!</v>
      </c>
      <c r="O135" s="110">
        <f t="shared" ca="1" si="27"/>
        <v>0</v>
      </c>
      <c r="P135" s="22">
        <f t="shared" ca="1" si="28"/>
        <v>0</v>
      </c>
      <c r="Q135" s="22">
        <f t="shared" ca="1" si="29"/>
        <v>0</v>
      </c>
      <c r="R135" t="e">
        <f t="shared" ca="1" si="18"/>
        <v>#DIV/0!</v>
      </c>
    </row>
    <row r="136" spans="1:18" x14ac:dyDescent="0.2">
      <c r="A136" s="107"/>
      <c r="B136" s="107"/>
      <c r="C136" s="107"/>
      <c r="D136" s="109">
        <f t="shared" si="19"/>
        <v>0</v>
      </c>
      <c r="E136" s="109">
        <f t="shared" si="19"/>
        <v>0</v>
      </c>
      <c r="F136" s="22">
        <f t="shared" si="20"/>
        <v>0</v>
      </c>
      <c r="G136" s="22">
        <f t="shared" si="20"/>
        <v>0</v>
      </c>
      <c r="H136" s="22">
        <f t="shared" si="21"/>
        <v>0</v>
      </c>
      <c r="I136" s="22">
        <f t="shared" si="22"/>
        <v>0</v>
      </c>
      <c r="J136" s="22">
        <f t="shared" si="23"/>
        <v>0</v>
      </c>
      <c r="K136" s="22">
        <f t="shared" si="24"/>
        <v>0</v>
      </c>
      <c r="L136" s="22">
        <f t="shared" si="25"/>
        <v>0</v>
      </c>
      <c r="M136" s="22" t="e">
        <f t="shared" ca="1" si="17"/>
        <v>#DIV/0!</v>
      </c>
      <c r="N136" s="22" t="e">
        <f t="shared" ca="1" si="26"/>
        <v>#DIV/0!</v>
      </c>
      <c r="O136" s="110">
        <f t="shared" ca="1" si="27"/>
        <v>0</v>
      </c>
      <c r="P136" s="22">
        <f t="shared" ca="1" si="28"/>
        <v>0</v>
      </c>
      <c r="Q136" s="22">
        <f t="shared" ca="1" si="29"/>
        <v>0</v>
      </c>
      <c r="R136" t="e">
        <f t="shared" ca="1" si="18"/>
        <v>#DIV/0!</v>
      </c>
    </row>
    <row r="137" spans="1:18" x14ac:dyDescent="0.2">
      <c r="A137" s="107"/>
      <c r="B137" s="107"/>
      <c r="C137" s="107"/>
      <c r="D137" s="109">
        <f t="shared" si="19"/>
        <v>0</v>
      </c>
      <c r="E137" s="109">
        <f t="shared" si="19"/>
        <v>0</v>
      </c>
      <c r="F137" s="22">
        <f t="shared" si="20"/>
        <v>0</v>
      </c>
      <c r="G137" s="22">
        <f t="shared" si="20"/>
        <v>0</v>
      </c>
      <c r="H137" s="22">
        <f t="shared" si="21"/>
        <v>0</v>
      </c>
      <c r="I137" s="22">
        <f t="shared" si="22"/>
        <v>0</v>
      </c>
      <c r="J137" s="22">
        <f t="shared" si="23"/>
        <v>0</v>
      </c>
      <c r="K137" s="22">
        <f t="shared" si="24"/>
        <v>0</v>
      </c>
      <c r="L137" s="22">
        <f t="shared" si="25"/>
        <v>0</v>
      </c>
      <c r="M137" s="22" t="e">
        <f t="shared" ca="1" si="17"/>
        <v>#DIV/0!</v>
      </c>
      <c r="N137" s="22" t="e">
        <f t="shared" ca="1" si="26"/>
        <v>#DIV/0!</v>
      </c>
      <c r="O137" s="110">
        <f t="shared" ca="1" si="27"/>
        <v>0</v>
      </c>
      <c r="P137" s="22">
        <f t="shared" ca="1" si="28"/>
        <v>0</v>
      </c>
      <c r="Q137" s="22">
        <f t="shared" ca="1" si="29"/>
        <v>0</v>
      </c>
      <c r="R137" t="e">
        <f t="shared" ca="1" si="18"/>
        <v>#DIV/0!</v>
      </c>
    </row>
    <row r="138" spans="1:18" x14ac:dyDescent="0.2">
      <c r="A138" s="107"/>
      <c r="B138" s="107"/>
      <c r="C138" s="107"/>
      <c r="D138" s="109">
        <f t="shared" si="19"/>
        <v>0</v>
      </c>
      <c r="E138" s="109">
        <f t="shared" si="19"/>
        <v>0</v>
      </c>
      <c r="F138" s="22">
        <f t="shared" si="20"/>
        <v>0</v>
      </c>
      <c r="G138" s="22">
        <f t="shared" si="20"/>
        <v>0</v>
      </c>
      <c r="H138" s="22">
        <f t="shared" si="21"/>
        <v>0</v>
      </c>
      <c r="I138" s="22">
        <f t="shared" si="22"/>
        <v>0</v>
      </c>
      <c r="J138" s="22">
        <f t="shared" si="23"/>
        <v>0</v>
      </c>
      <c r="K138" s="22">
        <f t="shared" si="24"/>
        <v>0</v>
      </c>
      <c r="L138" s="22">
        <f t="shared" si="25"/>
        <v>0</v>
      </c>
      <c r="M138" s="22" t="e">
        <f t="shared" ca="1" si="17"/>
        <v>#DIV/0!</v>
      </c>
      <c r="N138" s="22" t="e">
        <f t="shared" ca="1" si="26"/>
        <v>#DIV/0!</v>
      </c>
      <c r="O138" s="110">
        <f t="shared" ca="1" si="27"/>
        <v>0</v>
      </c>
      <c r="P138" s="22">
        <f t="shared" ca="1" si="28"/>
        <v>0</v>
      </c>
      <c r="Q138" s="22">
        <f t="shared" ca="1" si="29"/>
        <v>0</v>
      </c>
      <c r="R138" t="e">
        <f t="shared" ca="1" si="18"/>
        <v>#DIV/0!</v>
      </c>
    </row>
    <row r="139" spans="1:18" x14ac:dyDescent="0.2">
      <c r="A139" s="107"/>
      <c r="B139" s="107"/>
      <c r="C139" s="107"/>
      <c r="D139" s="109">
        <f t="shared" si="19"/>
        <v>0</v>
      </c>
      <c r="E139" s="109">
        <f t="shared" si="19"/>
        <v>0</v>
      </c>
      <c r="F139" s="22">
        <f t="shared" si="20"/>
        <v>0</v>
      </c>
      <c r="G139" s="22">
        <f t="shared" si="20"/>
        <v>0</v>
      </c>
      <c r="H139" s="22">
        <f t="shared" si="21"/>
        <v>0</v>
      </c>
      <c r="I139" s="22">
        <f t="shared" si="22"/>
        <v>0</v>
      </c>
      <c r="J139" s="22">
        <f t="shared" si="23"/>
        <v>0</v>
      </c>
      <c r="K139" s="22">
        <f t="shared" si="24"/>
        <v>0</v>
      </c>
      <c r="L139" s="22">
        <f t="shared" si="25"/>
        <v>0</v>
      </c>
      <c r="M139" s="22" t="e">
        <f t="shared" ca="1" si="17"/>
        <v>#DIV/0!</v>
      </c>
      <c r="N139" s="22" t="e">
        <f t="shared" ca="1" si="26"/>
        <v>#DIV/0!</v>
      </c>
      <c r="O139" s="110">
        <f t="shared" ca="1" si="27"/>
        <v>0</v>
      </c>
      <c r="P139" s="22">
        <f t="shared" ca="1" si="28"/>
        <v>0</v>
      </c>
      <c r="Q139" s="22">
        <f t="shared" ca="1" si="29"/>
        <v>0</v>
      </c>
      <c r="R139" t="e">
        <f t="shared" ca="1" si="18"/>
        <v>#DIV/0!</v>
      </c>
    </row>
    <row r="140" spans="1:18" x14ac:dyDescent="0.2">
      <c r="A140" s="107"/>
      <c r="B140" s="107"/>
      <c r="C140" s="107"/>
      <c r="D140" s="109">
        <f t="shared" si="19"/>
        <v>0</v>
      </c>
      <c r="E140" s="109">
        <f t="shared" si="19"/>
        <v>0</v>
      </c>
      <c r="F140" s="22">
        <f t="shared" si="20"/>
        <v>0</v>
      </c>
      <c r="G140" s="22">
        <f t="shared" si="20"/>
        <v>0</v>
      </c>
      <c r="H140" s="22">
        <f t="shared" si="21"/>
        <v>0</v>
      </c>
      <c r="I140" s="22">
        <f t="shared" si="22"/>
        <v>0</v>
      </c>
      <c r="J140" s="22">
        <f t="shared" si="23"/>
        <v>0</v>
      </c>
      <c r="K140" s="22">
        <f t="shared" si="24"/>
        <v>0</v>
      </c>
      <c r="L140" s="22">
        <f t="shared" si="25"/>
        <v>0</v>
      </c>
      <c r="M140" s="22" t="e">
        <f t="shared" ca="1" si="17"/>
        <v>#DIV/0!</v>
      </c>
      <c r="N140" s="22" t="e">
        <f t="shared" ca="1" si="26"/>
        <v>#DIV/0!</v>
      </c>
      <c r="O140" s="110">
        <f t="shared" ca="1" si="27"/>
        <v>0</v>
      </c>
      <c r="P140" s="22">
        <f t="shared" ca="1" si="28"/>
        <v>0</v>
      </c>
      <c r="Q140" s="22">
        <f t="shared" ca="1" si="29"/>
        <v>0</v>
      </c>
      <c r="R140" t="e">
        <f t="shared" ca="1" si="18"/>
        <v>#DIV/0!</v>
      </c>
    </row>
    <row r="141" spans="1:18" x14ac:dyDescent="0.2">
      <c r="A141" s="107"/>
      <c r="B141" s="107"/>
      <c r="C141" s="107"/>
      <c r="D141" s="109">
        <f t="shared" si="19"/>
        <v>0</v>
      </c>
      <c r="E141" s="109">
        <f t="shared" si="19"/>
        <v>0</v>
      </c>
      <c r="F141" s="22">
        <f t="shared" si="20"/>
        <v>0</v>
      </c>
      <c r="G141" s="22">
        <f t="shared" si="20"/>
        <v>0</v>
      </c>
      <c r="H141" s="22">
        <f t="shared" si="21"/>
        <v>0</v>
      </c>
      <c r="I141" s="22">
        <f t="shared" si="22"/>
        <v>0</v>
      </c>
      <c r="J141" s="22">
        <f t="shared" si="23"/>
        <v>0</v>
      </c>
      <c r="K141" s="22">
        <f t="shared" si="24"/>
        <v>0</v>
      </c>
      <c r="L141" s="22">
        <f t="shared" si="25"/>
        <v>0</v>
      </c>
      <c r="M141" s="22" t="e">
        <f t="shared" ca="1" si="17"/>
        <v>#DIV/0!</v>
      </c>
      <c r="N141" s="22" t="e">
        <f t="shared" ca="1" si="26"/>
        <v>#DIV/0!</v>
      </c>
      <c r="O141" s="110">
        <f t="shared" ca="1" si="27"/>
        <v>0</v>
      </c>
      <c r="P141" s="22">
        <f t="shared" ca="1" si="28"/>
        <v>0</v>
      </c>
      <c r="Q141" s="22">
        <f t="shared" ca="1" si="29"/>
        <v>0</v>
      </c>
      <c r="R141" t="e">
        <f t="shared" ca="1" si="18"/>
        <v>#DIV/0!</v>
      </c>
    </row>
    <row r="142" spans="1:18" x14ac:dyDescent="0.2">
      <c r="A142" s="107"/>
      <c r="B142" s="107"/>
      <c r="C142" s="107"/>
      <c r="D142" s="109">
        <f t="shared" si="19"/>
        <v>0</v>
      </c>
      <c r="E142" s="109">
        <f t="shared" si="19"/>
        <v>0</v>
      </c>
      <c r="F142" s="22">
        <f t="shared" si="20"/>
        <v>0</v>
      </c>
      <c r="G142" s="22">
        <f t="shared" si="20"/>
        <v>0</v>
      </c>
      <c r="H142" s="22">
        <f t="shared" si="21"/>
        <v>0</v>
      </c>
      <c r="I142" s="22">
        <f t="shared" si="22"/>
        <v>0</v>
      </c>
      <c r="J142" s="22">
        <f t="shared" si="23"/>
        <v>0</v>
      </c>
      <c r="K142" s="22">
        <f t="shared" si="24"/>
        <v>0</v>
      </c>
      <c r="L142" s="22">
        <f t="shared" si="25"/>
        <v>0</v>
      </c>
      <c r="M142" s="22" t="e">
        <f t="shared" ca="1" si="17"/>
        <v>#DIV/0!</v>
      </c>
      <c r="N142" s="22" t="e">
        <f t="shared" ca="1" si="26"/>
        <v>#DIV/0!</v>
      </c>
      <c r="O142" s="110">
        <f t="shared" ca="1" si="27"/>
        <v>0</v>
      </c>
      <c r="P142" s="22">
        <f t="shared" ca="1" si="28"/>
        <v>0</v>
      </c>
      <c r="Q142" s="22">
        <f t="shared" ca="1" si="29"/>
        <v>0</v>
      </c>
      <c r="R142" t="e">
        <f t="shared" ca="1" si="18"/>
        <v>#DIV/0!</v>
      </c>
    </row>
    <row r="143" spans="1:18" x14ac:dyDescent="0.2">
      <c r="A143" s="107"/>
      <c r="B143" s="107"/>
      <c r="C143" s="107"/>
      <c r="D143" s="109">
        <f t="shared" si="19"/>
        <v>0</v>
      </c>
      <c r="E143" s="109">
        <f t="shared" si="19"/>
        <v>0</v>
      </c>
      <c r="F143" s="22">
        <f t="shared" si="20"/>
        <v>0</v>
      </c>
      <c r="G143" s="22">
        <f t="shared" si="20"/>
        <v>0</v>
      </c>
      <c r="H143" s="22">
        <f t="shared" si="21"/>
        <v>0</v>
      </c>
      <c r="I143" s="22">
        <f t="shared" si="22"/>
        <v>0</v>
      </c>
      <c r="J143" s="22">
        <f t="shared" si="23"/>
        <v>0</v>
      </c>
      <c r="K143" s="22">
        <f t="shared" si="24"/>
        <v>0</v>
      </c>
      <c r="L143" s="22">
        <f t="shared" si="25"/>
        <v>0</v>
      </c>
      <c r="M143" s="22" t="e">
        <f t="shared" ca="1" si="17"/>
        <v>#DIV/0!</v>
      </c>
      <c r="N143" s="22" t="e">
        <f t="shared" ca="1" si="26"/>
        <v>#DIV/0!</v>
      </c>
      <c r="O143" s="110">
        <f t="shared" ca="1" si="27"/>
        <v>0</v>
      </c>
      <c r="P143" s="22">
        <f t="shared" ca="1" si="28"/>
        <v>0</v>
      </c>
      <c r="Q143" s="22">
        <f t="shared" ca="1" si="29"/>
        <v>0</v>
      </c>
      <c r="R143" t="e">
        <f t="shared" ca="1" si="18"/>
        <v>#DIV/0!</v>
      </c>
    </row>
    <row r="144" spans="1:18" x14ac:dyDescent="0.2">
      <c r="A144" s="107"/>
      <c r="B144" s="107"/>
      <c r="C144" s="107"/>
      <c r="D144" s="109">
        <f t="shared" si="19"/>
        <v>0</v>
      </c>
      <c r="E144" s="109">
        <f t="shared" si="19"/>
        <v>0</v>
      </c>
      <c r="F144" s="22">
        <f t="shared" si="20"/>
        <v>0</v>
      </c>
      <c r="G144" s="22">
        <f t="shared" si="20"/>
        <v>0</v>
      </c>
      <c r="H144" s="22">
        <f t="shared" si="21"/>
        <v>0</v>
      </c>
      <c r="I144" s="22">
        <f t="shared" si="22"/>
        <v>0</v>
      </c>
      <c r="J144" s="22">
        <f t="shared" si="23"/>
        <v>0</v>
      </c>
      <c r="K144" s="22">
        <f t="shared" si="24"/>
        <v>0</v>
      </c>
      <c r="L144" s="22">
        <f t="shared" si="25"/>
        <v>0</v>
      </c>
      <c r="M144" s="22" t="e">
        <f t="shared" ca="1" si="17"/>
        <v>#DIV/0!</v>
      </c>
      <c r="N144" s="22" t="e">
        <f t="shared" ca="1" si="26"/>
        <v>#DIV/0!</v>
      </c>
      <c r="O144" s="110">
        <f t="shared" ca="1" si="27"/>
        <v>0</v>
      </c>
      <c r="P144" s="22">
        <f t="shared" ca="1" si="28"/>
        <v>0</v>
      </c>
      <c r="Q144" s="22">
        <f t="shared" ca="1" si="29"/>
        <v>0</v>
      </c>
      <c r="R144" t="e">
        <f t="shared" ca="1" si="18"/>
        <v>#DIV/0!</v>
      </c>
    </row>
    <row r="145" spans="1:18" x14ac:dyDescent="0.2">
      <c r="A145" s="107"/>
      <c r="B145" s="107"/>
      <c r="C145" s="107"/>
      <c r="D145" s="109">
        <f t="shared" ref="D145:E208" si="30">A145/A$18</f>
        <v>0</v>
      </c>
      <c r="E145" s="109">
        <f t="shared" si="30"/>
        <v>0</v>
      </c>
      <c r="F145" s="22">
        <f t="shared" ref="F145:G208" si="31">$C145*D145</f>
        <v>0</v>
      </c>
      <c r="G145" s="22">
        <f t="shared" si="31"/>
        <v>0</v>
      </c>
      <c r="H145" s="22">
        <f t="shared" si="21"/>
        <v>0</v>
      </c>
      <c r="I145" s="22">
        <f t="shared" si="22"/>
        <v>0</v>
      </c>
      <c r="J145" s="22">
        <f t="shared" si="23"/>
        <v>0</v>
      </c>
      <c r="K145" s="22">
        <f t="shared" si="24"/>
        <v>0</v>
      </c>
      <c r="L145" s="22">
        <f t="shared" si="25"/>
        <v>0</v>
      </c>
      <c r="M145" s="22" t="e">
        <f t="shared" ca="1" si="17"/>
        <v>#DIV/0!</v>
      </c>
      <c r="N145" s="22" t="e">
        <f t="shared" ca="1" si="26"/>
        <v>#DIV/0!</v>
      </c>
      <c r="O145" s="110">
        <f t="shared" ca="1" si="27"/>
        <v>0</v>
      </c>
      <c r="P145" s="22">
        <f t="shared" ca="1" si="28"/>
        <v>0</v>
      </c>
      <c r="Q145" s="22">
        <f t="shared" ca="1" si="29"/>
        <v>0</v>
      </c>
      <c r="R145" t="e">
        <f t="shared" ca="1" si="18"/>
        <v>#DIV/0!</v>
      </c>
    </row>
    <row r="146" spans="1:18" x14ac:dyDescent="0.2">
      <c r="A146" s="107"/>
      <c r="B146" s="107"/>
      <c r="C146" s="107"/>
      <c r="D146" s="109">
        <f t="shared" si="30"/>
        <v>0</v>
      </c>
      <c r="E146" s="109">
        <f t="shared" si="30"/>
        <v>0</v>
      </c>
      <c r="F146" s="22">
        <f t="shared" si="31"/>
        <v>0</v>
      </c>
      <c r="G146" s="22">
        <f t="shared" si="31"/>
        <v>0</v>
      </c>
      <c r="H146" s="22">
        <f t="shared" si="21"/>
        <v>0</v>
      </c>
      <c r="I146" s="22">
        <f t="shared" si="22"/>
        <v>0</v>
      </c>
      <c r="J146" s="22">
        <f t="shared" si="23"/>
        <v>0</v>
      </c>
      <c r="K146" s="22">
        <f t="shared" si="24"/>
        <v>0</v>
      </c>
      <c r="L146" s="22">
        <f t="shared" si="25"/>
        <v>0</v>
      </c>
      <c r="M146" s="22" t="e">
        <f t="shared" ca="1" si="17"/>
        <v>#DIV/0!</v>
      </c>
      <c r="N146" s="22" t="e">
        <f t="shared" ca="1" si="26"/>
        <v>#DIV/0!</v>
      </c>
      <c r="O146" s="110">
        <f t="shared" ca="1" si="27"/>
        <v>0</v>
      </c>
      <c r="P146" s="22">
        <f t="shared" ca="1" si="28"/>
        <v>0</v>
      </c>
      <c r="Q146" s="22">
        <f t="shared" ca="1" si="29"/>
        <v>0</v>
      </c>
      <c r="R146" t="e">
        <f t="shared" ca="1" si="18"/>
        <v>#DIV/0!</v>
      </c>
    </row>
    <row r="147" spans="1:18" x14ac:dyDescent="0.2">
      <c r="A147" s="107"/>
      <c r="B147" s="107"/>
      <c r="C147" s="107"/>
      <c r="D147" s="109">
        <f t="shared" si="30"/>
        <v>0</v>
      </c>
      <c r="E147" s="109">
        <f t="shared" si="30"/>
        <v>0</v>
      </c>
      <c r="F147" s="22">
        <f t="shared" si="31"/>
        <v>0</v>
      </c>
      <c r="G147" s="22">
        <f t="shared" si="31"/>
        <v>0</v>
      </c>
      <c r="H147" s="22">
        <f t="shared" si="21"/>
        <v>0</v>
      </c>
      <c r="I147" s="22">
        <f t="shared" si="22"/>
        <v>0</v>
      </c>
      <c r="J147" s="22">
        <f t="shared" si="23"/>
        <v>0</v>
      </c>
      <c r="K147" s="22">
        <f t="shared" si="24"/>
        <v>0</v>
      </c>
      <c r="L147" s="22">
        <f t="shared" si="25"/>
        <v>0</v>
      </c>
      <c r="M147" s="22" t="e">
        <f t="shared" ca="1" si="17"/>
        <v>#DIV/0!</v>
      </c>
      <c r="N147" s="22" t="e">
        <f t="shared" ca="1" si="26"/>
        <v>#DIV/0!</v>
      </c>
      <c r="O147" s="110">
        <f t="shared" ca="1" si="27"/>
        <v>0</v>
      </c>
      <c r="P147" s="22">
        <f t="shared" ca="1" si="28"/>
        <v>0</v>
      </c>
      <c r="Q147" s="22">
        <f t="shared" ca="1" si="29"/>
        <v>0</v>
      </c>
      <c r="R147" t="e">
        <f t="shared" ca="1" si="18"/>
        <v>#DIV/0!</v>
      </c>
    </row>
    <row r="148" spans="1:18" x14ac:dyDescent="0.2">
      <c r="A148" s="107"/>
      <c r="B148" s="107"/>
      <c r="C148" s="107"/>
      <c r="D148" s="109">
        <f t="shared" si="30"/>
        <v>0</v>
      </c>
      <c r="E148" s="109">
        <f t="shared" si="30"/>
        <v>0</v>
      </c>
      <c r="F148" s="22">
        <f t="shared" si="31"/>
        <v>0</v>
      </c>
      <c r="G148" s="22">
        <f t="shared" si="31"/>
        <v>0</v>
      </c>
      <c r="H148" s="22">
        <f t="shared" si="21"/>
        <v>0</v>
      </c>
      <c r="I148" s="22">
        <f t="shared" si="22"/>
        <v>0</v>
      </c>
      <c r="J148" s="22">
        <f t="shared" si="23"/>
        <v>0</v>
      </c>
      <c r="K148" s="22">
        <f t="shared" si="24"/>
        <v>0</v>
      </c>
      <c r="L148" s="22">
        <f t="shared" si="25"/>
        <v>0</v>
      </c>
      <c r="M148" s="22" t="e">
        <f t="shared" ca="1" si="17"/>
        <v>#DIV/0!</v>
      </c>
      <c r="N148" s="22" t="e">
        <f t="shared" ca="1" si="26"/>
        <v>#DIV/0!</v>
      </c>
      <c r="O148" s="110">
        <f t="shared" ca="1" si="27"/>
        <v>0</v>
      </c>
      <c r="P148" s="22">
        <f t="shared" ca="1" si="28"/>
        <v>0</v>
      </c>
      <c r="Q148" s="22">
        <f t="shared" ca="1" si="29"/>
        <v>0</v>
      </c>
      <c r="R148" t="e">
        <f t="shared" ca="1" si="18"/>
        <v>#DIV/0!</v>
      </c>
    </row>
    <row r="149" spans="1:18" x14ac:dyDescent="0.2">
      <c r="A149" s="107"/>
      <c r="B149" s="107"/>
      <c r="C149" s="107"/>
      <c r="D149" s="109">
        <f t="shared" si="30"/>
        <v>0</v>
      </c>
      <c r="E149" s="109">
        <f t="shared" si="30"/>
        <v>0</v>
      </c>
      <c r="F149" s="22">
        <f t="shared" si="31"/>
        <v>0</v>
      </c>
      <c r="G149" s="22">
        <f t="shared" si="31"/>
        <v>0</v>
      </c>
      <c r="H149" s="22">
        <f t="shared" si="21"/>
        <v>0</v>
      </c>
      <c r="I149" s="22">
        <f t="shared" si="22"/>
        <v>0</v>
      </c>
      <c r="J149" s="22">
        <f t="shared" si="23"/>
        <v>0</v>
      </c>
      <c r="K149" s="22">
        <f t="shared" si="24"/>
        <v>0</v>
      </c>
      <c r="L149" s="22">
        <f t="shared" si="25"/>
        <v>0</v>
      </c>
      <c r="M149" s="22" t="e">
        <f t="shared" ref="M149:M212" ca="1" si="32">+E$4+E$5*D149+E$6*D149^2</f>
        <v>#DIV/0!</v>
      </c>
      <c r="N149" s="22" t="e">
        <f t="shared" ca="1" si="26"/>
        <v>#DIV/0!</v>
      </c>
      <c r="O149" s="110">
        <f t="shared" ca="1" si="27"/>
        <v>0</v>
      </c>
      <c r="P149" s="22">
        <f t="shared" ca="1" si="28"/>
        <v>0</v>
      </c>
      <c r="Q149" s="22">
        <f t="shared" ca="1" si="29"/>
        <v>0</v>
      </c>
      <c r="R149" t="e">
        <f t="shared" ref="R149:R212" ca="1" si="33">+E149-M149</f>
        <v>#DIV/0!</v>
      </c>
    </row>
    <row r="150" spans="1:18" x14ac:dyDescent="0.2">
      <c r="A150" s="107"/>
      <c r="B150" s="107"/>
      <c r="C150" s="107"/>
      <c r="D150" s="109">
        <f t="shared" si="30"/>
        <v>0</v>
      </c>
      <c r="E150" s="109">
        <f t="shared" si="30"/>
        <v>0</v>
      </c>
      <c r="F150" s="22">
        <f t="shared" si="31"/>
        <v>0</v>
      </c>
      <c r="G150" s="22">
        <f t="shared" si="31"/>
        <v>0</v>
      </c>
      <c r="H150" s="22">
        <f t="shared" ref="H150:H213" si="34">C150*D150*D150</f>
        <v>0</v>
      </c>
      <c r="I150" s="22">
        <f t="shared" ref="I150:I213" si="35">C150*D150*D150*D150</f>
        <v>0</v>
      </c>
      <c r="J150" s="22">
        <f t="shared" ref="J150:J213" si="36">C150*D150*D150*D150*D150</f>
        <v>0</v>
      </c>
      <c r="K150" s="22">
        <f t="shared" ref="K150:K213" si="37">C150*E150*D150</f>
        <v>0</v>
      </c>
      <c r="L150" s="22">
        <f t="shared" ref="L150:L213" si="38">C150*E150*D150*D150</f>
        <v>0</v>
      </c>
      <c r="M150" s="22" t="e">
        <f t="shared" ca="1" si="32"/>
        <v>#DIV/0!</v>
      </c>
      <c r="N150" s="22" t="e">
        <f t="shared" ref="N150:N213" ca="1" si="39">C150*(M150-E150)^2</f>
        <v>#DIV/0!</v>
      </c>
      <c r="O150" s="110">
        <f t="shared" ref="O150:O213" ca="1" si="40">(C150*O$1-O$2*F150+O$3*H150)^2</f>
        <v>0</v>
      </c>
      <c r="P150" s="22">
        <f t="shared" ref="P150:P213" ca="1" si="41">(-C150*O$2+O$4*F150-O$5*H150)^2</f>
        <v>0</v>
      </c>
      <c r="Q150" s="22">
        <f t="shared" ref="Q150:Q213" ca="1" si="42">+(C150*O$3-F150*O$5+H150*O$6)^2</f>
        <v>0</v>
      </c>
      <c r="R150" t="e">
        <f t="shared" ca="1" si="33"/>
        <v>#DIV/0!</v>
      </c>
    </row>
    <row r="151" spans="1:18" x14ac:dyDescent="0.2">
      <c r="A151" s="107"/>
      <c r="B151" s="107"/>
      <c r="C151" s="107"/>
      <c r="D151" s="109">
        <f t="shared" si="30"/>
        <v>0</v>
      </c>
      <c r="E151" s="109">
        <f t="shared" si="30"/>
        <v>0</v>
      </c>
      <c r="F151" s="22">
        <f t="shared" si="31"/>
        <v>0</v>
      </c>
      <c r="G151" s="22">
        <f t="shared" si="31"/>
        <v>0</v>
      </c>
      <c r="H151" s="22">
        <f t="shared" si="34"/>
        <v>0</v>
      </c>
      <c r="I151" s="22">
        <f t="shared" si="35"/>
        <v>0</v>
      </c>
      <c r="J151" s="22">
        <f t="shared" si="36"/>
        <v>0</v>
      </c>
      <c r="K151" s="22">
        <f t="shared" si="37"/>
        <v>0</v>
      </c>
      <c r="L151" s="22">
        <f t="shared" si="38"/>
        <v>0</v>
      </c>
      <c r="M151" s="22" t="e">
        <f t="shared" ca="1" si="32"/>
        <v>#DIV/0!</v>
      </c>
      <c r="N151" s="22" t="e">
        <f t="shared" ca="1" si="39"/>
        <v>#DIV/0!</v>
      </c>
      <c r="O151" s="110">
        <f t="shared" ca="1" si="40"/>
        <v>0</v>
      </c>
      <c r="P151" s="22">
        <f t="shared" ca="1" si="41"/>
        <v>0</v>
      </c>
      <c r="Q151" s="22">
        <f t="shared" ca="1" si="42"/>
        <v>0</v>
      </c>
      <c r="R151" t="e">
        <f t="shared" ca="1" si="33"/>
        <v>#DIV/0!</v>
      </c>
    </row>
    <row r="152" spans="1:18" x14ac:dyDescent="0.2">
      <c r="A152" s="107"/>
      <c r="B152" s="107"/>
      <c r="C152" s="107"/>
      <c r="D152" s="109">
        <f t="shared" si="30"/>
        <v>0</v>
      </c>
      <c r="E152" s="109">
        <f t="shared" si="30"/>
        <v>0</v>
      </c>
      <c r="F152" s="22">
        <f t="shared" si="31"/>
        <v>0</v>
      </c>
      <c r="G152" s="22">
        <f t="shared" si="31"/>
        <v>0</v>
      </c>
      <c r="H152" s="22">
        <f t="shared" si="34"/>
        <v>0</v>
      </c>
      <c r="I152" s="22">
        <f t="shared" si="35"/>
        <v>0</v>
      </c>
      <c r="J152" s="22">
        <f t="shared" si="36"/>
        <v>0</v>
      </c>
      <c r="K152" s="22">
        <f t="shared" si="37"/>
        <v>0</v>
      </c>
      <c r="L152" s="22">
        <f t="shared" si="38"/>
        <v>0</v>
      </c>
      <c r="M152" s="22" t="e">
        <f t="shared" ca="1" si="32"/>
        <v>#DIV/0!</v>
      </c>
      <c r="N152" s="22" t="e">
        <f t="shared" ca="1" si="39"/>
        <v>#DIV/0!</v>
      </c>
      <c r="O152" s="110">
        <f t="shared" ca="1" si="40"/>
        <v>0</v>
      </c>
      <c r="P152" s="22">
        <f t="shared" ca="1" si="41"/>
        <v>0</v>
      </c>
      <c r="Q152" s="22">
        <f t="shared" ca="1" si="42"/>
        <v>0</v>
      </c>
      <c r="R152" t="e">
        <f t="shared" ca="1" si="33"/>
        <v>#DIV/0!</v>
      </c>
    </row>
    <row r="153" spans="1:18" x14ac:dyDescent="0.2">
      <c r="A153" s="107"/>
      <c r="B153" s="107"/>
      <c r="C153" s="107"/>
      <c r="D153" s="109">
        <f t="shared" si="30"/>
        <v>0</v>
      </c>
      <c r="E153" s="109">
        <f t="shared" si="30"/>
        <v>0</v>
      </c>
      <c r="F153" s="22">
        <f t="shared" si="31"/>
        <v>0</v>
      </c>
      <c r="G153" s="22">
        <f t="shared" si="31"/>
        <v>0</v>
      </c>
      <c r="H153" s="22">
        <f t="shared" si="34"/>
        <v>0</v>
      </c>
      <c r="I153" s="22">
        <f t="shared" si="35"/>
        <v>0</v>
      </c>
      <c r="J153" s="22">
        <f t="shared" si="36"/>
        <v>0</v>
      </c>
      <c r="K153" s="22">
        <f t="shared" si="37"/>
        <v>0</v>
      </c>
      <c r="L153" s="22">
        <f t="shared" si="38"/>
        <v>0</v>
      </c>
      <c r="M153" s="22" t="e">
        <f t="shared" ca="1" si="32"/>
        <v>#DIV/0!</v>
      </c>
      <c r="N153" s="22" t="e">
        <f t="shared" ca="1" si="39"/>
        <v>#DIV/0!</v>
      </c>
      <c r="O153" s="110">
        <f t="shared" ca="1" si="40"/>
        <v>0</v>
      </c>
      <c r="P153" s="22">
        <f t="shared" ca="1" si="41"/>
        <v>0</v>
      </c>
      <c r="Q153" s="22">
        <f t="shared" ca="1" si="42"/>
        <v>0</v>
      </c>
      <c r="R153" t="e">
        <f t="shared" ca="1" si="33"/>
        <v>#DIV/0!</v>
      </c>
    </row>
    <row r="154" spans="1:18" x14ac:dyDescent="0.2">
      <c r="A154" s="107"/>
      <c r="B154" s="107"/>
      <c r="C154" s="107"/>
      <c r="D154" s="109">
        <f t="shared" si="30"/>
        <v>0</v>
      </c>
      <c r="E154" s="109">
        <f t="shared" si="30"/>
        <v>0</v>
      </c>
      <c r="F154" s="22">
        <f t="shared" si="31"/>
        <v>0</v>
      </c>
      <c r="G154" s="22">
        <f t="shared" si="31"/>
        <v>0</v>
      </c>
      <c r="H154" s="22">
        <f t="shared" si="34"/>
        <v>0</v>
      </c>
      <c r="I154" s="22">
        <f t="shared" si="35"/>
        <v>0</v>
      </c>
      <c r="J154" s="22">
        <f t="shared" si="36"/>
        <v>0</v>
      </c>
      <c r="K154" s="22">
        <f t="shared" si="37"/>
        <v>0</v>
      </c>
      <c r="L154" s="22">
        <f t="shared" si="38"/>
        <v>0</v>
      </c>
      <c r="M154" s="22" t="e">
        <f t="shared" ca="1" si="32"/>
        <v>#DIV/0!</v>
      </c>
      <c r="N154" s="22" t="e">
        <f t="shared" ca="1" si="39"/>
        <v>#DIV/0!</v>
      </c>
      <c r="O154" s="110">
        <f t="shared" ca="1" si="40"/>
        <v>0</v>
      </c>
      <c r="P154" s="22">
        <f t="shared" ca="1" si="41"/>
        <v>0</v>
      </c>
      <c r="Q154" s="22">
        <f t="shared" ca="1" si="42"/>
        <v>0</v>
      </c>
      <c r="R154" t="e">
        <f t="shared" ca="1" si="33"/>
        <v>#DIV/0!</v>
      </c>
    </row>
    <row r="155" spans="1:18" x14ac:dyDescent="0.2">
      <c r="A155" s="107"/>
      <c r="B155" s="107"/>
      <c r="C155" s="107"/>
      <c r="D155" s="109">
        <f t="shared" si="30"/>
        <v>0</v>
      </c>
      <c r="E155" s="109">
        <f t="shared" si="30"/>
        <v>0</v>
      </c>
      <c r="F155" s="22">
        <f t="shared" si="31"/>
        <v>0</v>
      </c>
      <c r="G155" s="22">
        <f t="shared" si="31"/>
        <v>0</v>
      </c>
      <c r="H155" s="22">
        <f t="shared" si="34"/>
        <v>0</v>
      </c>
      <c r="I155" s="22">
        <f t="shared" si="35"/>
        <v>0</v>
      </c>
      <c r="J155" s="22">
        <f t="shared" si="36"/>
        <v>0</v>
      </c>
      <c r="K155" s="22">
        <f t="shared" si="37"/>
        <v>0</v>
      </c>
      <c r="L155" s="22">
        <f t="shared" si="38"/>
        <v>0</v>
      </c>
      <c r="M155" s="22" t="e">
        <f t="shared" ca="1" si="32"/>
        <v>#DIV/0!</v>
      </c>
      <c r="N155" s="22" t="e">
        <f t="shared" ca="1" si="39"/>
        <v>#DIV/0!</v>
      </c>
      <c r="O155" s="110">
        <f t="shared" ca="1" si="40"/>
        <v>0</v>
      </c>
      <c r="P155" s="22">
        <f t="shared" ca="1" si="41"/>
        <v>0</v>
      </c>
      <c r="Q155" s="22">
        <f t="shared" ca="1" si="42"/>
        <v>0</v>
      </c>
      <c r="R155" t="e">
        <f t="shared" ca="1" si="33"/>
        <v>#DIV/0!</v>
      </c>
    </row>
    <row r="156" spans="1:18" x14ac:dyDescent="0.2">
      <c r="A156" s="107"/>
      <c r="B156" s="107"/>
      <c r="C156" s="107"/>
      <c r="D156" s="109">
        <f t="shared" si="30"/>
        <v>0</v>
      </c>
      <c r="E156" s="109">
        <f t="shared" si="30"/>
        <v>0</v>
      </c>
      <c r="F156" s="22">
        <f t="shared" si="31"/>
        <v>0</v>
      </c>
      <c r="G156" s="22">
        <f t="shared" si="31"/>
        <v>0</v>
      </c>
      <c r="H156" s="22">
        <f t="shared" si="34"/>
        <v>0</v>
      </c>
      <c r="I156" s="22">
        <f t="shared" si="35"/>
        <v>0</v>
      </c>
      <c r="J156" s="22">
        <f t="shared" si="36"/>
        <v>0</v>
      </c>
      <c r="K156" s="22">
        <f t="shared" si="37"/>
        <v>0</v>
      </c>
      <c r="L156" s="22">
        <f t="shared" si="38"/>
        <v>0</v>
      </c>
      <c r="M156" s="22" t="e">
        <f t="shared" ca="1" si="32"/>
        <v>#DIV/0!</v>
      </c>
      <c r="N156" s="22" t="e">
        <f t="shared" ca="1" si="39"/>
        <v>#DIV/0!</v>
      </c>
      <c r="O156" s="110">
        <f t="shared" ca="1" si="40"/>
        <v>0</v>
      </c>
      <c r="P156" s="22">
        <f t="shared" ca="1" si="41"/>
        <v>0</v>
      </c>
      <c r="Q156" s="22">
        <f t="shared" ca="1" si="42"/>
        <v>0</v>
      </c>
      <c r="R156" t="e">
        <f t="shared" ca="1" si="33"/>
        <v>#DIV/0!</v>
      </c>
    </row>
    <row r="157" spans="1:18" x14ac:dyDescent="0.2">
      <c r="A157" s="107"/>
      <c r="B157" s="107"/>
      <c r="C157" s="107"/>
      <c r="D157" s="109">
        <f t="shared" si="30"/>
        <v>0</v>
      </c>
      <c r="E157" s="109">
        <f t="shared" si="30"/>
        <v>0</v>
      </c>
      <c r="F157" s="22">
        <f t="shared" si="31"/>
        <v>0</v>
      </c>
      <c r="G157" s="22">
        <f t="shared" si="31"/>
        <v>0</v>
      </c>
      <c r="H157" s="22">
        <f t="shared" si="34"/>
        <v>0</v>
      </c>
      <c r="I157" s="22">
        <f t="shared" si="35"/>
        <v>0</v>
      </c>
      <c r="J157" s="22">
        <f t="shared" si="36"/>
        <v>0</v>
      </c>
      <c r="K157" s="22">
        <f t="shared" si="37"/>
        <v>0</v>
      </c>
      <c r="L157" s="22">
        <f t="shared" si="38"/>
        <v>0</v>
      </c>
      <c r="M157" s="22" t="e">
        <f t="shared" ca="1" si="32"/>
        <v>#DIV/0!</v>
      </c>
      <c r="N157" s="22" t="e">
        <f t="shared" ca="1" si="39"/>
        <v>#DIV/0!</v>
      </c>
      <c r="O157" s="110">
        <f t="shared" ca="1" si="40"/>
        <v>0</v>
      </c>
      <c r="P157" s="22">
        <f t="shared" ca="1" si="41"/>
        <v>0</v>
      </c>
      <c r="Q157" s="22">
        <f t="shared" ca="1" si="42"/>
        <v>0</v>
      </c>
      <c r="R157" t="e">
        <f t="shared" ca="1" si="33"/>
        <v>#DIV/0!</v>
      </c>
    </row>
    <row r="158" spans="1:18" x14ac:dyDescent="0.2">
      <c r="A158" s="107"/>
      <c r="B158" s="107"/>
      <c r="C158" s="107"/>
      <c r="D158" s="109">
        <f t="shared" si="30"/>
        <v>0</v>
      </c>
      <c r="E158" s="109">
        <f t="shared" si="30"/>
        <v>0</v>
      </c>
      <c r="F158" s="22">
        <f t="shared" si="31"/>
        <v>0</v>
      </c>
      <c r="G158" s="22">
        <f t="shared" si="31"/>
        <v>0</v>
      </c>
      <c r="H158" s="22">
        <f t="shared" si="34"/>
        <v>0</v>
      </c>
      <c r="I158" s="22">
        <f t="shared" si="35"/>
        <v>0</v>
      </c>
      <c r="J158" s="22">
        <f t="shared" si="36"/>
        <v>0</v>
      </c>
      <c r="K158" s="22">
        <f t="shared" si="37"/>
        <v>0</v>
      </c>
      <c r="L158" s="22">
        <f t="shared" si="38"/>
        <v>0</v>
      </c>
      <c r="M158" s="22" t="e">
        <f t="shared" ca="1" si="32"/>
        <v>#DIV/0!</v>
      </c>
      <c r="N158" s="22" t="e">
        <f t="shared" ca="1" si="39"/>
        <v>#DIV/0!</v>
      </c>
      <c r="O158" s="110">
        <f t="shared" ca="1" si="40"/>
        <v>0</v>
      </c>
      <c r="P158" s="22">
        <f t="shared" ca="1" si="41"/>
        <v>0</v>
      </c>
      <c r="Q158" s="22">
        <f t="shared" ca="1" si="42"/>
        <v>0</v>
      </c>
      <c r="R158" t="e">
        <f t="shared" ca="1" si="33"/>
        <v>#DIV/0!</v>
      </c>
    </row>
    <row r="159" spans="1:18" x14ac:dyDescent="0.2">
      <c r="A159" s="107"/>
      <c r="B159" s="107"/>
      <c r="C159" s="107"/>
      <c r="D159" s="109">
        <f t="shared" si="30"/>
        <v>0</v>
      </c>
      <c r="E159" s="109">
        <f t="shared" si="30"/>
        <v>0</v>
      </c>
      <c r="F159" s="22">
        <f t="shared" si="31"/>
        <v>0</v>
      </c>
      <c r="G159" s="22">
        <f t="shared" si="31"/>
        <v>0</v>
      </c>
      <c r="H159" s="22">
        <f t="shared" si="34"/>
        <v>0</v>
      </c>
      <c r="I159" s="22">
        <f t="shared" si="35"/>
        <v>0</v>
      </c>
      <c r="J159" s="22">
        <f t="shared" si="36"/>
        <v>0</v>
      </c>
      <c r="K159" s="22">
        <f t="shared" si="37"/>
        <v>0</v>
      </c>
      <c r="L159" s="22">
        <f t="shared" si="38"/>
        <v>0</v>
      </c>
      <c r="M159" s="22" t="e">
        <f t="shared" ca="1" si="32"/>
        <v>#DIV/0!</v>
      </c>
      <c r="N159" s="22" t="e">
        <f t="shared" ca="1" si="39"/>
        <v>#DIV/0!</v>
      </c>
      <c r="O159" s="110">
        <f t="shared" ca="1" si="40"/>
        <v>0</v>
      </c>
      <c r="P159" s="22">
        <f t="shared" ca="1" si="41"/>
        <v>0</v>
      </c>
      <c r="Q159" s="22">
        <f t="shared" ca="1" si="42"/>
        <v>0</v>
      </c>
      <c r="R159" t="e">
        <f t="shared" ca="1" si="33"/>
        <v>#DIV/0!</v>
      </c>
    </row>
    <row r="160" spans="1:18" x14ac:dyDescent="0.2">
      <c r="A160" s="107"/>
      <c r="B160" s="107"/>
      <c r="C160" s="107"/>
      <c r="D160" s="109">
        <f t="shared" si="30"/>
        <v>0</v>
      </c>
      <c r="E160" s="109">
        <f t="shared" si="30"/>
        <v>0</v>
      </c>
      <c r="F160" s="22">
        <f t="shared" si="31"/>
        <v>0</v>
      </c>
      <c r="G160" s="22">
        <f t="shared" si="31"/>
        <v>0</v>
      </c>
      <c r="H160" s="22">
        <f t="shared" si="34"/>
        <v>0</v>
      </c>
      <c r="I160" s="22">
        <f t="shared" si="35"/>
        <v>0</v>
      </c>
      <c r="J160" s="22">
        <f t="shared" si="36"/>
        <v>0</v>
      </c>
      <c r="K160" s="22">
        <f t="shared" si="37"/>
        <v>0</v>
      </c>
      <c r="L160" s="22">
        <f t="shared" si="38"/>
        <v>0</v>
      </c>
      <c r="M160" s="22" t="e">
        <f t="shared" ca="1" si="32"/>
        <v>#DIV/0!</v>
      </c>
      <c r="N160" s="22" t="e">
        <f t="shared" ca="1" si="39"/>
        <v>#DIV/0!</v>
      </c>
      <c r="O160" s="110">
        <f t="shared" ca="1" si="40"/>
        <v>0</v>
      </c>
      <c r="P160" s="22">
        <f t="shared" ca="1" si="41"/>
        <v>0</v>
      </c>
      <c r="Q160" s="22">
        <f t="shared" ca="1" si="42"/>
        <v>0</v>
      </c>
      <c r="R160" t="e">
        <f t="shared" ca="1" si="33"/>
        <v>#DIV/0!</v>
      </c>
    </row>
    <row r="161" spans="1:18" x14ac:dyDescent="0.2">
      <c r="A161" s="107"/>
      <c r="B161" s="107"/>
      <c r="C161" s="107"/>
      <c r="D161" s="109">
        <f t="shared" si="30"/>
        <v>0</v>
      </c>
      <c r="E161" s="109">
        <f t="shared" si="30"/>
        <v>0</v>
      </c>
      <c r="F161" s="22">
        <f t="shared" si="31"/>
        <v>0</v>
      </c>
      <c r="G161" s="22">
        <f t="shared" si="31"/>
        <v>0</v>
      </c>
      <c r="H161" s="22">
        <f t="shared" si="34"/>
        <v>0</v>
      </c>
      <c r="I161" s="22">
        <f t="shared" si="35"/>
        <v>0</v>
      </c>
      <c r="J161" s="22">
        <f t="shared" si="36"/>
        <v>0</v>
      </c>
      <c r="K161" s="22">
        <f t="shared" si="37"/>
        <v>0</v>
      </c>
      <c r="L161" s="22">
        <f t="shared" si="38"/>
        <v>0</v>
      </c>
      <c r="M161" s="22" t="e">
        <f t="shared" ca="1" si="32"/>
        <v>#DIV/0!</v>
      </c>
      <c r="N161" s="22" t="e">
        <f t="shared" ca="1" si="39"/>
        <v>#DIV/0!</v>
      </c>
      <c r="O161" s="110">
        <f t="shared" ca="1" si="40"/>
        <v>0</v>
      </c>
      <c r="P161" s="22">
        <f t="shared" ca="1" si="41"/>
        <v>0</v>
      </c>
      <c r="Q161" s="22">
        <f t="shared" ca="1" si="42"/>
        <v>0</v>
      </c>
      <c r="R161" t="e">
        <f t="shared" ca="1" si="33"/>
        <v>#DIV/0!</v>
      </c>
    </row>
    <row r="162" spans="1:18" x14ac:dyDescent="0.2">
      <c r="A162" s="107"/>
      <c r="B162" s="107"/>
      <c r="C162" s="107"/>
      <c r="D162" s="109">
        <f t="shared" si="30"/>
        <v>0</v>
      </c>
      <c r="E162" s="109">
        <f t="shared" si="30"/>
        <v>0</v>
      </c>
      <c r="F162" s="22">
        <f t="shared" si="31"/>
        <v>0</v>
      </c>
      <c r="G162" s="22">
        <f t="shared" si="31"/>
        <v>0</v>
      </c>
      <c r="H162" s="22">
        <f t="shared" si="34"/>
        <v>0</v>
      </c>
      <c r="I162" s="22">
        <f t="shared" si="35"/>
        <v>0</v>
      </c>
      <c r="J162" s="22">
        <f t="shared" si="36"/>
        <v>0</v>
      </c>
      <c r="K162" s="22">
        <f t="shared" si="37"/>
        <v>0</v>
      </c>
      <c r="L162" s="22">
        <f t="shared" si="38"/>
        <v>0</v>
      </c>
      <c r="M162" s="22" t="e">
        <f t="shared" ca="1" si="32"/>
        <v>#DIV/0!</v>
      </c>
      <c r="N162" s="22" t="e">
        <f t="shared" ca="1" si="39"/>
        <v>#DIV/0!</v>
      </c>
      <c r="O162" s="110">
        <f t="shared" ca="1" si="40"/>
        <v>0</v>
      </c>
      <c r="P162" s="22">
        <f t="shared" ca="1" si="41"/>
        <v>0</v>
      </c>
      <c r="Q162" s="22">
        <f t="shared" ca="1" si="42"/>
        <v>0</v>
      </c>
      <c r="R162" t="e">
        <f t="shared" ca="1" si="33"/>
        <v>#DIV/0!</v>
      </c>
    </row>
    <row r="163" spans="1:18" x14ac:dyDescent="0.2">
      <c r="A163" s="107"/>
      <c r="B163" s="107"/>
      <c r="C163" s="107"/>
      <c r="D163" s="109">
        <f t="shared" si="30"/>
        <v>0</v>
      </c>
      <c r="E163" s="109">
        <f t="shared" si="30"/>
        <v>0</v>
      </c>
      <c r="F163" s="22">
        <f t="shared" si="31"/>
        <v>0</v>
      </c>
      <c r="G163" s="22">
        <f t="shared" si="31"/>
        <v>0</v>
      </c>
      <c r="H163" s="22">
        <f t="shared" si="34"/>
        <v>0</v>
      </c>
      <c r="I163" s="22">
        <f t="shared" si="35"/>
        <v>0</v>
      </c>
      <c r="J163" s="22">
        <f t="shared" si="36"/>
        <v>0</v>
      </c>
      <c r="K163" s="22">
        <f t="shared" si="37"/>
        <v>0</v>
      </c>
      <c r="L163" s="22">
        <f t="shared" si="38"/>
        <v>0</v>
      </c>
      <c r="M163" s="22" t="e">
        <f t="shared" ca="1" si="32"/>
        <v>#DIV/0!</v>
      </c>
      <c r="N163" s="22" t="e">
        <f t="shared" ca="1" si="39"/>
        <v>#DIV/0!</v>
      </c>
      <c r="O163" s="110">
        <f t="shared" ca="1" si="40"/>
        <v>0</v>
      </c>
      <c r="P163" s="22">
        <f t="shared" ca="1" si="41"/>
        <v>0</v>
      </c>
      <c r="Q163" s="22">
        <f t="shared" ca="1" si="42"/>
        <v>0</v>
      </c>
      <c r="R163" t="e">
        <f t="shared" ca="1" si="33"/>
        <v>#DIV/0!</v>
      </c>
    </row>
    <row r="164" spans="1:18" x14ac:dyDescent="0.2">
      <c r="A164" s="107"/>
      <c r="B164" s="107"/>
      <c r="C164" s="107"/>
      <c r="D164" s="109">
        <f t="shared" si="30"/>
        <v>0</v>
      </c>
      <c r="E164" s="109">
        <f t="shared" si="30"/>
        <v>0</v>
      </c>
      <c r="F164" s="22">
        <f t="shared" si="31"/>
        <v>0</v>
      </c>
      <c r="G164" s="22">
        <f t="shared" si="31"/>
        <v>0</v>
      </c>
      <c r="H164" s="22">
        <f t="shared" si="34"/>
        <v>0</v>
      </c>
      <c r="I164" s="22">
        <f t="shared" si="35"/>
        <v>0</v>
      </c>
      <c r="J164" s="22">
        <f t="shared" si="36"/>
        <v>0</v>
      </c>
      <c r="K164" s="22">
        <f t="shared" si="37"/>
        <v>0</v>
      </c>
      <c r="L164" s="22">
        <f t="shared" si="38"/>
        <v>0</v>
      </c>
      <c r="M164" s="22" t="e">
        <f t="shared" ca="1" si="32"/>
        <v>#DIV/0!</v>
      </c>
      <c r="N164" s="22" t="e">
        <f t="shared" ca="1" si="39"/>
        <v>#DIV/0!</v>
      </c>
      <c r="O164" s="110">
        <f t="shared" ca="1" si="40"/>
        <v>0</v>
      </c>
      <c r="P164" s="22">
        <f t="shared" ca="1" si="41"/>
        <v>0</v>
      </c>
      <c r="Q164" s="22">
        <f t="shared" ca="1" si="42"/>
        <v>0</v>
      </c>
      <c r="R164" t="e">
        <f t="shared" ca="1" si="33"/>
        <v>#DIV/0!</v>
      </c>
    </row>
    <row r="165" spans="1:18" x14ac:dyDescent="0.2">
      <c r="A165" s="107"/>
      <c r="B165" s="107"/>
      <c r="C165" s="107"/>
      <c r="D165" s="109">
        <f t="shared" si="30"/>
        <v>0</v>
      </c>
      <c r="E165" s="109">
        <f t="shared" si="30"/>
        <v>0</v>
      </c>
      <c r="F165" s="22">
        <f t="shared" si="31"/>
        <v>0</v>
      </c>
      <c r="G165" s="22">
        <f t="shared" si="31"/>
        <v>0</v>
      </c>
      <c r="H165" s="22">
        <f t="shared" si="34"/>
        <v>0</v>
      </c>
      <c r="I165" s="22">
        <f t="shared" si="35"/>
        <v>0</v>
      </c>
      <c r="J165" s="22">
        <f t="shared" si="36"/>
        <v>0</v>
      </c>
      <c r="K165" s="22">
        <f t="shared" si="37"/>
        <v>0</v>
      </c>
      <c r="L165" s="22">
        <f t="shared" si="38"/>
        <v>0</v>
      </c>
      <c r="M165" s="22" t="e">
        <f t="shared" ca="1" si="32"/>
        <v>#DIV/0!</v>
      </c>
      <c r="N165" s="22" t="e">
        <f t="shared" ca="1" si="39"/>
        <v>#DIV/0!</v>
      </c>
      <c r="O165" s="110">
        <f t="shared" ca="1" si="40"/>
        <v>0</v>
      </c>
      <c r="P165" s="22">
        <f t="shared" ca="1" si="41"/>
        <v>0</v>
      </c>
      <c r="Q165" s="22">
        <f t="shared" ca="1" si="42"/>
        <v>0</v>
      </c>
      <c r="R165" t="e">
        <f t="shared" ca="1" si="33"/>
        <v>#DIV/0!</v>
      </c>
    </row>
    <row r="166" spans="1:18" x14ac:dyDescent="0.2">
      <c r="A166" s="107"/>
      <c r="B166" s="107"/>
      <c r="C166" s="107"/>
      <c r="D166" s="109">
        <f t="shared" si="30"/>
        <v>0</v>
      </c>
      <c r="E166" s="109">
        <f t="shared" si="30"/>
        <v>0</v>
      </c>
      <c r="F166" s="22">
        <f t="shared" si="31"/>
        <v>0</v>
      </c>
      <c r="G166" s="22">
        <f t="shared" si="31"/>
        <v>0</v>
      </c>
      <c r="H166" s="22">
        <f t="shared" si="34"/>
        <v>0</v>
      </c>
      <c r="I166" s="22">
        <f t="shared" si="35"/>
        <v>0</v>
      </c>
      <c r="J166" s="22">
        <f t="shared" si="36"/>
        <v>0</v>
      </c>
      <c r="K166" s="22">
        <f t="shared" si="37"/>
        <v>0</v>
      </c>
      <c r="L166" s="22">
        <f t="shared" si="38"/>
        <v>0</v>
      </c>
      <c r="M166" s="22" t="e">
        <f t="shared" ca="1" si="32"/>
        <v>#DIV/0!</v>
      </c>
      <c r="N166" s="22" t="e">
        <f t="shared" ca="1" si="39"/>
        <v>#DIV/0!</v>
      </c>
      <c r="O166" s="110">
        <f t="shared" ca="1" si="40"/>
        <v>0</v>
      </c>
      <c r="P166" s="22">
        <f t="shared" ca="1" si="41"/>
        <v>0</v>
      </c>
      <c r="Q166" s="22">
        <f t="shared" ca="1" si="42"/>
        <v>0</v>
      </c>
      <c r="R166" t="e">
        <f t="shared" ca="1" si="33"/>
        <v>#DIV/0!</v>
      </c>
    </row>
    <row r="167" spans="1:18" x14ac:dyDescent="0.2">
      <c r="A167" s="107"/>
      <c r="B167" s="107"/>
      <c r="C167" s="107"/>
      <c r="D167" s="109">
        <f t="shared" si="30"/>
        <v>0</v>
      </c>
      <c r="E167" s="109">
        <f t="shared" si="30"/>
        <v>0</v>
      </c>
      <c r="F167" s="22">
        <f t="shared" si="31"/>
        <v>0</v>
      </c>
      <c r="G167" s="22">
        <f t="shared" si="31"/>
        <v>0</v>
      </c>
      <c r="H167" s="22">
        <f t="shared" si="34"/>
        <v>0</v>
      </c>
      <c r="I167" s="22">
        <f t="shared" si="35"/>
        <v>0</v>
      </c>
      <c r="J167" s="22">
        <f t="shared" si="36"/>
        <v>0</v>
      </c>
      <c r="K167" s="22">
        <f t="shared" si="37"/>
        <v>0</v>
      </c>
      <c r="L167" s="22">
        <f t="shared" si="38"/>
        <v>0</v>
      </c>
      <c r="M167" s="22" t="e">
        <f t="shared" ca="1" si="32"/>
        <v>#DIV/0!</v>
      </c>
      <c r="N167" s="22" t="e">
        <f t="shared" ca="1" si="39"/>
        <v>#DIV/0!</v>
      </c>
      <c r="O167" s="110">
        <f t="shared" ca="1" si="40"/>
        <v>0</v>
      </c>
      <c r="P167" s="22">
        <f t="shared" ca="1" si="41"/>
        <v>0</v>
      </c>
      <c r="Q167" s="22">
        <f t="shared" ca="1" si="42"/>
        <v>0</v>
      </c>
      <c r="R167" t="e">
        <f t="shared" ca="1" si="33"/>
        <v>#DIV/0!</v>
      </c>
    </row>
    <row r="168" spans="1:18" x14ac:dyDescent="0.2">
      <c r="A168" s="107"/>
      <c r="B168" s="107"/>
      <c r="C168" s="107"/>
      <c r="D168" s="109">
        <f t="shared" si="30"/>
        <v>0</v>
      </c>
      <c r="E168" s="109">
        <f t="shared" si="30"/>
        <v>0</v>
      </c>
      <c r="F168" s="22">
        <f t="shared" si="31"/>
        <v>0</v>
      </c>
      <c r="G168" s="22">
        <f t="shared" si="31"/>
        <v>0</v>
      </c>
      <c r="H168" s="22">
        <f t="shared" si="34"/>
        <v>0</v>
      </c>
      <c r="I168" s="22">
        <f t="shared" si="35"/>
        <v>0</v>
      </c>
      <c r="J168" s="22">
        <f t="shared" si="36"/>
        <v>0</v>
      </c>
      <c r="K168" s="22">
        <f t="shared" si="37"/>
        <v>0</v>
      </c>
      <c r="L168" s="22">
        <f t="shared" si="38"/>
        <v>0</v>
      </c>
      <c r="M168" s="22" t="e">
        <f t="shared" ca="1" si="32"/>
        <v>#DIV/0!</v>
      </c>
      <c r="N168" s="22" t="e">
        <f t="shared" ca="1" si="39"/>
        <v>#DIV/0!</v>
      </c>
      <c r="O168" s="110">
        <f t="shared" ca="1" si="40"/>
        <v>0</v>
      </c>
      <c r="P168" s="22">
        <f t="shared" ca="1" si="41"/>
        <v>0</v>
      </c>
      <c r="Q168" s="22">
        <f t="shared" ca="1" si="42"/>
        <v>0</v>
      </c>
      <c r="R168" t="e">
        <f t="shared" ca="1" si="33"/>
        <v>#DIV/0!</v>
      </c>
    </row>
    <row r="169" spans="1:18" x14ac:dyDescent="0.2">
      <c r="A169" s="107"/>
      <c r="B169" s="107"/>
      <c r="C169" s="107"/>
      <c r="D169" s="109">
        <f t="shared" si="30"/>
        <v>0</v>
      </c>
      <c r="E169" s="109">
        <f t="shared" si="30"/>
        <v>0</v>
      </c>
      <c r="F169" s="22">
        <f t="shared" si="31"/>
        <v>0</v>
      </c>
      <c r="G169" s="22">
        <f t="shared" si="31"/>
        <v>0</v>
      </c>
      <c r="H169" s="22">
        <f t="shared" si="34"/>
        <v>0</v>
      </c>
      <c r="I169" s="22">
        <f t="shared" si="35"/>
        <v>0</v>
      </c>
      <c r="J169" s="22">
        <f t="shared" si="36"/>
        <v>0</v>
      </c>
      <c r="K169" s="22">
        <f t="shared" si="37"/>
        <v>0</v>
      </c>
      <c r="L169" s="22">
        <f t="shared" si="38"/>
        <v>0</v>
      </c>
      <c r="M169" s="22" t="e">
        <f t="shared" ca="1" si="32"/>
        <v>#DIV/0!</v>
      </c>
      <c r="N169" s="22" t="e">
        <f t="shared" ca="1" si="39"/>
        <v>#DIV/0!</v>
      </c>
      <c r="O169" s="110">
        <f t="shared" ca="1" si="40"/>
        <v>0</v>
      </c>
      <c r="P169" s="22">
        <f t="shared" ca="1" si="41"/>
        <v>0</v>
      </c>
      <c r="Q169" s="22">
        <f t="shared" ca="1" si="42"/>
        <v>0</v>
      </c>
      <c r="R169" t="e">
        <f t="shared" ca="1" si="33"/>
        <v>#DIV/0!</v>
      </c>
    </row>
    <row r="170" spans="1:18" x14ac:dyDescent="0.2">
      <c r="A170" s="107"/>
      <c r="B170" s="107"/>
      <c r="C170" s="107"/>
      <c r="D170" s="109">
        <f t="shared" si="30"/>
        <v>0</v>
      </c>
      <c r="E170" s="109">
        <f t="shared" si="30"/>
        <v>0</v>
      </c>
      <c r="F170" s="22">
        <f t="shared" si="31"/>
        <v>0</v>
      </c>
      <c r="G170" s="22">
        <f t="shared" si="31"/>
        <v>0</v>
      </c>
      <c r="H170" s="22">
        <f t="shared" si="34"/>
        <v>0</v>
      </c>
      <c r="I170" s="22">
        <f t="shared" si="35"/>
        <v>0</v>
      </c>
      <c r="J170" s="22">
        <f t="shared" si="36"/>
        <v>0</v>
      </c>
      <c r="K170" s="22">
        <f t="shared" si="37"/>
        <v>0</v>
      </c>
      <c r="L170" s="22">
        <f t="shared" si="38"/>
        <v>0</v>
      </c>
      <c r="M170" s="22" t="e">
        <f t="shared" ca="1" si="32"/>
        <v>#DIV/0!</v>
      </c>
      <c r="N170" s="22" t="e">
        <f t="shared" ca="1" si="39"/>
        <v>#DIV/0!</v>
      </c>
      <c r="O170" s="110">
        <f t="shared" ca="1" si="40"/>
        <v>0</v>
      </c>
      <c r="P170" s="22">
        <f t="shared" ca="1" si="41"/>
        <v>0</v>
      </c>
      <c r="Q170" s="22">
        <f t="shared" ca="1" si="42"/>
        <v>0</v>
      </c>
      <c r="R170" t="e">
        <f t="shared" ca="1" si="33"/>
        <v>#DIV/0!</v>
      </c>
    </row>
    <row r="171" spans="1:18" x14ac:dyDescent="0.2">
      <c r="A171" s="107"/>
      <c r="B171" s="107"/>
      <c r="C171" s="107"/>
      <c r="D171" s="109">
        <f t="shared" si="30"/>
        <v>0</v>
      </c>
      <c r="E171" s="109">
        <f t="shared" si="30"/>
        <v>0</v>
      </c>
      <c r="F171" s="22">
        <f t="shared" si="31"/>
        <v>0</v>
      </c>
      <c r="G171" s="22">
        <f t="shared" si="31"/>
        <v>0</v>
      </c>
      <c r="H171" s="22">
        <f t="shared" si="34"/>
        <v>0</v>
      </c>
      <c r="I171" s="22">
        <f t="shared" si="35"/>
        <v>0</v>
      </c>
      <c r="J171" s="22">
        <f t="shared" si="36"/>
        <v>0</v>
      </c>
      <c r="K171" s="22">
        <f t="shared" si="37"/>
        <v>0</v>
      </c>
      <c r="L171" s="22">
        <f t="shared" si="38"/>
        <v>0</v>
      </c>
      <c r="M171" s="22" t="e">
        <f t="shared" ca="1" si="32"/>
        <v>#DIV/0!</v>
      </c>
      <c r="N171" s="22" t="e">
        <f t="shared" ca="1" si="39"/>
        <v>#DIV/0!</v>
      </c>
      <c r="O171" s="110">
        <f t="shared" ca="1" si="40"/>
        <v>0</v>
      </c>
      <c r="P171" s="22">
        <f t="shared" ca="1" si="41"/>
        <v>0</v>
      </c>
      <c r="Q171" s="22">
        <f t="shared" ca="1" si="42"/>
        <v>0</v>
      </c>
      <c r="R171" t="e">
        <f t="shared" ca="1" si="33"/>
        <v>#DIV/0!</v>
      </c>
    </row>
    <row r="172" spans="1:18" x14ac:dyDescent="0.2">
      <c r="A172" s="107"/>
      <c r="B172" s="107"/>
      <c r="C172" s="107"/>
      <c r="D172" s="109">
        <f t="shared" si="30"/>
        <v>0</v>
      </c>
      <c r="E172" s="109">
        <f t="shared" si="30"/>
        <v>0</v>
      </c>
      <c r="F172" s="22">
        <f t="shared" si="31"/>
        <v>0</v>
      </c>
      <c r="G172" s="22">
        <f t="shared" si="31"/>
        <v>0</v>
      </c>
      <c r="H172" s="22">
        <f t="shared" si="34"/>
        <v>0</v>
      </c>
      <c r="I172" s="22">
        <f t="shared" si="35"/>
        <v>0</v>
      </c>
      <c r="J172" s="22">
        <f t="shared" si="36"/>
        <v>0</v>
      </c>
      <c r="K172" s="22">
        <f t="shared" si="37"/>
        <v>0</v>
      </c>
      <c r="L172" s="22">
        <f t="shared" si="38"/>
        <v>0</v>
      </c>
      <c r="M172" s="22" t="e">
        <f t="shared" ca="1" si="32"/>
        <v>#DIV/0!</v>
      </c>
      <c r="N172" s="22" t="e">
        <f t="shared" ca="1" si="39"/>
        <v>#DIV/0!</v>
      </c>
      <c r="O172" s="110">
        <f t="shared" ca="1" si="40"/>
        <v>0</v>
      </c>
      <c r="P172" s="22">
        <f t="shared" ca="1" si="41"/>
        <v>0</v>
      </c>
      <c r="Q172" s="22">
        <f t="shared" ca="1" si="42"/>
        <v>0</v>
      </c>
      <c r="R172" t="e">
        <f t="shared" ca="1" si="33"/>
        <v>#DIV/0!</v>
      </c>
    </row>
    <row r="173" spans="1:18" x14ac:dyDescent="0.2">
      <c r="A173" s="107"/>
      <c r="B173" s="107"/>
      <c r="C173" s="107"/>
      <c r="D173" s="109">
        <f t="shared" si="30"/>
        <v>0</v>
      </c>
      <c r="E173" s="109">
        <f t="shared" si="30"/>
        <v>0</v>
      </c>
      <c r="F173" s="22">
        <f t="shared" si="31"/>
        <v>0</v>
      </c>
      <c r="G173" s="22">
        <f t="shared" si="31"/>
        <v>0</v>
      </c>
      <c r="H173" s="22">
        <f t="shared" si="34"/>
        <v>0</v>
      </c>
      <c r="I173" s="22">
        <f t="shared" si="35"/>
        <v>0</v>
      </c>
      <c r="J173" s="22">
        <f t="shared" si="36"/>
        <v>0</v>
      </c>
      <c r="K173" s="22">
        <f t="shared" si="37"/>
        <v>0</v>
      </c>
      <c r="L173" s="22">
        <f t="shared" si="38"/>
        <v>0</v>
      </c>
      <c r="M173" s="22" t="e">
        <f t="shared" ca="1" si="32"/>
        <v>#DIV/0!</v>
      </c>
      <c r="N173" s="22" t="e">
        <f t="shared" ca="1" si="39"/>
        <v>#DIV/0!</v>
      </c>
      <c r="O173" s="110">
        <f t="shared" ca="1" si="40"/>
        <v>0</v>
      </c>
      <c r="P173" s="22">
        <f t="shared" ca="1" si="41"/>
        <v>0</v>
      </c>
      <c r="Q173" s="22">
        <f t="shared" ca="1" si="42"/>
        <v>0</v>
      </c>
      <c r="R173" t="e">
        <f t="shared" ca="1" si="33"/>
        <v>#DIV/0!</v>
      </c>
    </row>
    <row r="174" spans="1:18" x14ac:dyDescent="0.2">
      <c r="A174" s="107"/>
      <c r="B174" s="107"/>
      <c r="C174" s="107"/>
      <c r="D174" s="109">
        <f t="shared" si="30"/>
        <v>0</v>
      </c>
      <c r="E174" s="109">
        <f t="shared" si="30"/>
        <v>0</v>
      </c>
      <c r="F174" s="22">
        <f t="shared" si="31"/>
        <v>0</v>
      </c>
      <c r="G174" s="22">
        <f t="shared" si="31"/>
        <v>0</v>
      </c>
      <c r="H174" s="22">
        <f t="shared" si="34"/>
        <v>0</v>
      </c>
      <c r="I174" s="22">
        <f t="shared" si="35"/>
        <v>0</v>
      </c>
      <c r="J174" s="22">
        <f t="shared" si="36"/>
        <v>0</v>
      </c>
      <c r="K174" s="22">
        <f t="shared" si="37"/>
        <v>0</v>
      </c>
      <c r="L174" s="22">
        <f t="shared" si="38"/>
        <v>0</v>
      </c>
      <c r="M174" s="22" t="e">
        <f t="shared" ca="1" si="32"/>
        <v>#DIV/0!</v>
      </c>
      <c r="N174" s="22" t="e">
        <f t="shared" ca="1" si="39"/>
        <v>#DIV/0!</v>
      </c>
      <c r="O174" s="110">
        <f t="shared" ca="1" si="40"/>
        <v>0</v>
      </c>
      <c r="P174" s="22">
        <f t="shared" ca="1" si="41"/>
        <v>0</v>
      </c>
      <c r="Q174" s="22">
        <f t="shared" ca="1" si="42"/>
        <v>0</v>
      </c>
      <c r="R174" t="e">
        <f t="shared" ca="1" si="33"/>
        <v>#DIV/0!</v>
      </c>
    </row>
    <row r="175" spans="1:18" x14ac:dyDescent="0.2">
      <c r="A175" s="107"/>
      <c r="B175" s="107"/>
      <c r="C175" s="107"/>
      <c r="D175" s="109">
        <f t="shared" si="30"/>
        <v>0</v>
      </c>
      <c r="E175" s="109">
        <f t="shared" si="30"/>
        <v>0</v>
      </c>
      <c r="F175" s="22">
        <f t="shared" si="31"/>
        <v>0</v>
      </c>
      <c r="G175" s="22">
        <f t="shared" si="31"/>
        <v>0</v>
      </c>
      <c r="H175" s="22">
        <f t="shared" si="34"/>
        <v>0</v>
      </c>
      <c r="I175" s="22">
        <f t="shared" si="35"/>
        <v>0</v>
      </c>
      <c r="J175" s="22">
        <f t="shared" si="36"/>
        <v>0</v>
      </c>
      <c r="K175" s="22">
        <f t="shared" si="37"/>
        <v>0</v>
      </c>
      <c r="L175" s="22">
        <f t="shared" si="38"/>
        <v>0</v>
      </c>
      <c r="M175" s="22" t="e">
        <f t="shared" ca="1" si="32"/>
        <v>#DIV/0!</v>
      </c>
      <c r="N175" s="22" t="e">
        <f t="shared" ca="1" si="39"/>
        <v>#DIV/0!</v>
      </c>
      <c r="O175" s="110">
        <f t="shared" ca="1" si="40"/>
        <v>0</v>
      </c>
      <c r="P175" s="22">
        <f t="shared" ca="1" si="41"/>
        <v>0</v>
      </c>
      <c r="Q175" s="22">
        <f t="shared" ca="1" si="42"/>
        <v>0</v>
      </c>
      <c r="R175" t="e">
        <f t="shared" ca="1" si="33"/>
        <v>#DIV/0!</v>
      </c>
    </row>
    <row r="176" spans="1:18" x14ac:dyDescent="0.2">
      <c r="A176" s="107"/>
      <c r="B176" s="107"/>
      <c r="C176" s="107"/>
      <c r="D176" s="109">
        <f t="shared" si="30"/>
        <v>0</v>
      </c>
      <c r="E176" s="109">
        <f t="shared" si="30"/>
        <v>0</v>
      </c>
      <c r="F176" s="22">
        <f t="shared" si="31"/>
        <v>0</v>
      </c>
      <c r="G176" s="22">
        <f t="shared" si="31"/>
        <v>0</v>
      </c>
      <c r="H176" s="22">
        <f t="shared" si="34"/>
        <v>0</v>
      </c>
      <c r="I176" s="22">
        <f t="shared" si="35"/>
        <v>0</v>
      </c>
      <c r="J176" s="22">
        <f t="shared" si="36"/>
        <v>0</v>
      </c>
      <c r="K176" s="22">
        <f t="shared" si="37"/>
        <v>0</v>
      </c>
      <c r="L176" s="22">
        <f t="shared" si="38"/>
        <v>0</v>
      </c>
      <c r="M176" s="22" t="e">
        <f t="shared" ca="1" si="32"/>
        <v>#DIV/0!</v>
      </c>
      <c r="N176" s="22" t="e">
        <f t="shared" ca="1" si="39"/>
        <v>#DIV/0!</v>
      </c>
      <c r="O176" s="110">
        <f t="shared" ca="1" si="40"/>
        <v>0</v>
      </c>
      <c r="P176" s="22">
        <f t="shared" ca="1" si="41"/>
        <v>0</v>
      </c>
      <c r="Q176" s="22">
        <f t="shared" ca="1" si="42"/>
        <v>0</v>
      </c>
      <c r="R176" t="e">
        <f t="shared" ca="1" si="33"/>
        <v>#DIV/0!</v>
      </c>
    </row>
    <row r="177" spans="1:18" x14ac:dyDescent="0.2">
      <c r="A177" s="107"/>
      <c r="B177" s="107"/>
      <c r="C177" s="107"/>
      <c r="D177" s="109">
        <f t="shared" si="30"/>
        <v>0</v>
      </c>
      <c r="E177" s="109">
        <f t="shared" si="30"/>
        <v>0</v>
      </c>
      <c r="F177" s="22">
        <f t="shared" si="31"/>
        <v>0</v>
      </c>
      <c r="G177" s="22">
        <f t="shared" si="31"/>
        <v>0</v>
      </c>
      <c r="H177" s="22">
        <f t="shared" si="34"/>
        <v>0</v>
      </c>
      <c r="I177" s="22">
        <f t="shared" si="35"/>
        <v>0</v>
      </c>
      <c r="J177" s="22">
        <f t="shared" si="36"/>
        <v>0</v>
      </c>
      <c r="K177" s="22">
        <f t="shared" si="37"/>
        <v>0</v>
      </c>
      <c r="L177" s="22">
        <f t="shared" si="38"/>
        <v>0</v>
      </c>
      <c r="M177" s="22" t="e">
        <f t="shared" ca="1" si="32"/>
        <v>#DIV/0!</v>
      </c>
      <c r="N177" s="22" t="e">
        <f t="shared" ca="1" si="39"/>
        <v>#DIV/0!</v>
      </c>
      <c r="O177" s="110">
        <f t="shared" ca="1" si="40"/>
        <v>0</v>
      </c>
      <c r="P177" s="22">
        <f t="shared" ca="1" si="41"/>
        <v>0</v>
      </c>
      <c r="Q177" s="22">
        <f t="shared" ca="1" si="42"/>
        <v>0</v>
      </c>
      <c r="R177" t="e">
        <f t="shared" ca="1" si="33"/>
        <v>#DIV/0!</v>
      </c>
    </row>
    <row r="178" spans="1:18" x14ac:dyDescent="0.2">
      <c r="A178" s="107"/>
      <c r="B178" s="107"/>
      <c r="C178" s="107"/>
      <c r="D178" s="109">
        <f t="shared" si="30"/>
        <v>0</v>
      </c>
      <c r="E178" s="109">
        <f t="shared" si="30"/>
        <v>0</v>
      </c>
      <c r="F178" s="22">
        <f t="shared" si="31"/>
        <v>0</v>
      </c>
      <c r="G178" s="22">
        <f t="shared" si="31"/>
        <v>0</v>
      </c>
      <c r="H178" s="22">
        <f t="shared" si="34"/>
        <v>0</v>
      </c>
      <c r="I178" s="22">
        <f t="shared" si="35"/>
        <v>0</v>
      </c>
      <c r="J178" s="22">
        <f t="shared" si="36"/>
        <v>0</v>
      </c>
      <c r="K178" s="22">
        <f t="shared" si="37"/>
        <v>0</v>
      </c>
      <c r="L178" s="22">
        <f t="shared" si="38"/>
        <v>0</v>
      </c>
      <c r="M178" s="22" t="e">
        <f t="shared" ca="1" si="32"/>
        <v>#DIV/0!</v>
      </c>
      <c r="N178" s="22" t="e">
        <f t="shared" ca="1" si="39"/>
        <v>#DIV/0!</v>
      </c>
      <c r="O178" s="110">
        <f t="shared" ca="1" si="40"/>
        <v>0</v>
      </c>
      <c r="P178" s="22">
        <f t="shared" ca="1" si="41"/>
        <v>0</v>
      </c>
      <c r="Q178" s="22">
        <f t="shared" ca="1" si="42"/>
        <v>0</v>
      </c>
      <c r="R178" t="e">
        <f t="shared" ca="1" si="33"/>
        <v>#DIV/0!</v>
      </c>
    </row>
    <row r="179" spans="1:18" x14ac:dyDescent="0.2">
      <c r="A179" s="107"/>
      <c r="B179" s="107"/>
      <c r="C179" s="107"/>
      <c r="D179" s="109">
        <f t="shared" si="30"/>
        <v>0</v>
      </c>
      <c r="E179" s="109">
        <f t="shared" si="30"/>
        <v>0</v>
      </c>
      <c r="F179" s="22">
        <f t="shared" si="31"/>
        <v>0</v>
      </c>
      <c r="G179" s="22">
        <f t="shared" si="31"/>
        <v>0</v>
      </c>
      <c r="H179" s="22">
        <f t="shared" si="34"/>
        <v>0</v>
      </c>
      <c r="I179" s="22">
        <f t="shared" si="35"/>
        <v>0</v>
      </c>
      <c r="J179" s="22">
        <f t="shared" si="36"/>
        <v>0</v>
      </c>
      <c r="K179" s="22">
        <f t="shared" si="37"/>
        <v>0</v>
      </c>
      <c r="L179" s="22">
        <f t="shared" si="38"/>
        <v>0</v>
      </c>
      <c r="M179" s="22" t="e">
        <f t="shared" ca="1" si="32"/>
        <v>#DIV/0!</v>
      </c>
      <c r="N179" s="22" t="e">
        <f t="shared" ca="1" si="39"/>
        <v>#DIV/0!</v>
      </c>
      <c r="O179" s="110">
        <f t="shared" ca="1" si="40"/>
        <v>0</v>
      </c>
      <c r="P179" s="22">
        <f t="shared" ca="1" si="41"/>
        <v>0</v>
      </c>
      <c r="Q179" s="22">
        <f t="shared" ca="1" si="42"/>
        <v>0</v>
      </c>
      <c r="R179" t="e">
        <f t="shared" ca="1" si="33"/>
        <v>#DIV/0!</v>
      </c>
    </row>
    <row r="180" spans="1:18" x14ac:dyDescent="0.2">
      <c r="A180" s="107"/>
      <c r="B180" s="107"/>
      <c r="C180" s="107"/>
      <c r="D180" s="109">
        <f t="shared" si="30"/>
        <v>0</v>
      </c>
      <c r="E180" s="109">
        <f t="shared" si="30"/>
        <v>0</v>
      </c>
      <c r="F180" s="22">
        <f t="shared" si="31"/>
        <v>0</v>
      </c>
      <c r="G180" s="22">
        <f t="shared" si="31"/>
        <v>0</v>
      </c>
      <c r="H180" s="22">
        <f t="shared" si="34"/>
        <v>0</v>
      </c>
      <c r="I180" s="22">
        <f t="shared" si="35"/>
        <v>0</v>
      </c>
      <c r="J180" s="22">
        <f t="shared" si="36"/>
        <v>0</v>
      </c>
      <c r="K180" s="22">
        <f t="shared" si="37"/>
        <v>0</v>
      </c>
      <c r="L180" s="22">
        <f t="shared" si="38"/>
        <v>0</v>
      </c>
      <c r="M180" s="22" t="e">
        <f t="shared" ca="1" si="32"/>
        <v>#DIV/0!</v>
      </c>
      <c r="N180" s="22" t="e">
        <f t="shared" ca="1" si="39"/>
        <v>#DIV/0!</v>
      </c>
      <c r="O180" s="110">
        <f t="shared" ca="1" si="40"/>
        <v>0</v>
      </c>
      <c r="P180" s="22">
        <f t="shared" ca="1" si="41"/>
        <v>0</v>
      </c>
      <c r="Q180" s="22">
        <f t="shared" ca="1" si="42"/>
        <v>0</v>
      </c>
      <c r="R180" t="e">
        <f t="shared" ca="1" si="33"/>
        <v>#DIV/0!</v>
      </c>
    </row>
    <row r="181" spans="1:18" x14ac:dyDescent="0.2">
      <c r="A181" s="107"/>
      <c r="B181" s="107"/>
      <c r="C181" s="107"/>
      <c r="D181" s="109">
        <f t="shared" si="30"/>
        <v>0</v>
      </c>
      <c r="E181" s="109">
        <f t="shared" si="30"/>
        <v>0</v>
      </c>
      <c r="F181" s="22">
        <f t="shared" si="31"/>
        <v>0</v>
      </c>
      <c r="G181" s="22">
        <f t="shared" si="31"/>
        <v>0</v>
      </c>
      <c r="H181" s="22">
        <f t="shared" si="34"/>
        <v>0</v>
      </c>
      <c r="I181" s="22">
        <f t="shared" si="35"/>
        <v>0</v>
      </c>
      <c r="J181" s="22">
        <f t="shared" si="36"/>
        <v>0</v>
      </c>
      <c r="K181" s="22">
        <f t="shared" si="37"/>
        <v>0</v>
      </c>
      <c r="L181" s="22">
        <f t="shared" si="38"/>
        <v>0</v>
      </c>
      <c r="M181" s="22" t="e">
        <f t="shared" ca="1" si="32"/>
        <v>#DIV/0!</v>
      </c>
      <c r="N181" s="22" t="e">
        <f t="shared" ca="1" si="39"/>
        <v>#DIV/0!</v>
      </c>
      <c r="O181" s="110">
        <f t="shared" ca="1" si="40"/>
        <v>0</v>
      </c>
      <c r="P181" s="22">
        <f t="shared" ca="1" si="41"/>
        <v>0</v>
      </c>
      <c r="Q181" s="22">
        <f t="shared" ca="1" si="42"/>
        <v>0</v>
      </c>
      <c r="R181" t="e">
        <f t="shared" ca="1" si="33"/>
        <v>#DIV/0!</v>
      </c>
    </row>
    <row r="182" spans="1:18" x14ac:dyDescent="0.2">
      <c r="A182" s="107"/>
      <c r="B182" s="107"/>
      <c r="C182" s="107"/>
      <c r="D182" s="109">
        <f t="shared" si="30"/>
        <v>0</v>
      </c>
      <c r="E182" s="109">
        <f t="shared" si="30"/>
        <v>0</v>
      </c>
      <c r="F182" s="22">
        <f t="shared" si="31"/>
        <v>0</v>
      </c>
      <c r="G182" s="22">
        <f t="shared" si="31"/>
        <v>0</v>
      </c>
      <c r="H182" s="22">
        <f t="shared" si="34"/>
        <v>0</v>
      </c>
      <c r="I182" s="22">
        <f t="shared" si="35"/>
        <v>0</v>
      </c>
      <c r="J182" s="22">
        <f t="shared" si="36"/>
        <v>0</v>
      </c>
      <c r="K182" s="22">
        <f t="shared" si="37"/>
        <v>0</v>
      </c>
      <c r="L182" s="22">
        <f t="shared" si="38"/>
        <v>0</v>
      </c>
      <c r="M182" s="22" t="e">
        <f t="shared" ca="1" si="32"/>
        <v>#DIV/0!</v>
      </c>
      <c r="N182" s="22" t="e">
        <f t="shared" ca="1" si="39"/>
        <v>#DIV/0!</v>
      </c>
      <c r="O182" s="110">
        <f t="shared" ca="1" si="40"/>
        <v>0</v>
      </c>
      <c r="P182" s="22">
        <f t="shared" ca="1" si="41"/>
        <v>0</v>
      </c>
      <c r="Q182" s="22">
        <f t="shared" ca="1" si="42"/>
        <v>0</v>
      </c>
      <c r="R182" t="e">
        <f t="shared" ca="1" si="33"/>
        <v>#DIV/0!</v>
      </c>
    </row>
    <row r="183" spans="1:18" x14ac:dyDescent="0.2">
      <c r="A183" s="107"/>
      <c r="B183" s="107"/>
      <c r="C183" s="107"/>
      <c r="D183" s="109">
        <f t="shared" si="30"/>
        <v>0</v>
      </c>
      <c r="E183" s="109">
        <f t="shared" si="30"/>
        <v>0</v>
      </c>
      <c r="F183" s="22">
        <f t="shared" si="31"/>
        <v>0</v>
      </c>
      <c r="G183" s="22">
        <f t="shared" si="31"/>
        <v>0</v>
      </c>
      <c r="H183" s="22">
        <f t="shared" si="34"/>
        <v>0</v>
      </c>
      <c r="I183" s="22">
        <f t="shared" si="35"/>
        <v>0</v>
      </c>
      <c r="J183" s="22">
        <f t="shared" si="36"/>
        <v>0</v>
      </c>
      <c r="K183" s="22">
        <f t="shared" si="37"/>
        <v>0</v>
      </c>
      <c r="L183" s="22">
        <f t="shared" si="38"/>
        <v>0</v>
      </c>
      <c r="M183" s="22" t="e">
        <f t="shared" ca="1" si="32"/>
        <v>#DIV/0!</v>
      </c>
      <c r="N183" s="22" t="e">
        <f t="shared" ca="1" si="39"/>
        <v>#DIV/0!</v>
      </c>
      <c r="O183" s="110">
        <f t="shared" ca="1" si="40"/>
        <v>0</v>
      </c>
      <c r="P183" s="22">
        <f t="shared" ca="1" si="41"/>
        <v>0</v>
      </c>
      <c r="Q183" s="22">
        <f t="shared" ca="1" si="42"/>
        <v>0</v>
      </c>
      <c r="R183" t="e">
        <f t="shared" ca="1" si="33"/>
        <v>#DIV/0!</v>
      </c>
    </row>
    <row r="184" spans="1:18" x14ac:dyDescent="0.2">
      <c r="A184" s="107"/>
      <c r="B184" s="107"/>
      <c r="C184" s="107"/>
      <c r="D184" s="109">
        <f t="shared" si="30"/>
        <v>0</v>
      </c>
      <c r="E184" s="109">
        <f t="shared" si="30"/>
        <v>0</v>
      </c>
      <c r="F184" s="22">
        <f t="shared" si="31"/>
        <v>0</v>
      </c>
      <c r="G184" s="22">
        <f t="shared" si="31"/>
        <v>0</v>
      </c>
      <c r="H184" s="22">
        <f t="shared" si="34"/>
        <v>0</v>
      </c>
      <c r="I184" s="22">
        <f t="shared" si="35"/>
        <v>0</v>
      </c>
      <c r="J184" s="22">
        <f t="shared" si="36"/>
        <v>0</v>
      </c>
      <c r="K184" s="22">
        <f t="shared" si="37"/>
        <v>0</v>
      </c>
      <c r="L184" s="22">
        <f t="shared" si="38"/>
        <v>0</v>
      </c>
      <c r="M184" s="22" t="e">
        <f t="shared" ca="1" si="32"/>
        <v>#DIV/0!</v>
      </c>
      <c r="N184" s="22" t="e">
        <f t="shared" ca="1" si="39"/>
        <v>#DIV/0!</v>
      </c>
      <c r="O184" s="110">
        <f t="shared" ca="1" si="40"/>
        <v>0</v>
      </c>
      <c r="P184" s="22">
        <f t="shared" ca="1" si="41"/>
        <v>0</v>
      </c>
      <c r="Q184" s="22">
        <f t="shared" ca="1" si="42"/>
        <v>0</v>
      </c>
      <c r="R184" t="e">
        <f t="shared" ca="1" si="33"/>
        <v>#DIV/0!</v>
      </c>
    </row>
    <row r="185" spans="1:18" x14ac:dyDescent="0.2">
      <c r="A185" s="107"/>
      <c r="B185" s="107"/>
      <c r="C185" s="107"/>
      <c r="D185" s="109">
        <f t="shared" si="30"/>
        <v>0</v>
      </c>
      <c r="E185" s="109">
        <f t="shared" si="30"/>
        <v>0</v>
      </c>
      <c r="F185" s="22">
        <f t="shared" si="31"/>
        <v>0</v>
      </c>
      <c r="G185" s="22">
        <f t="shared" si="31"/>
        <v>0</v>
      </c>
      <c r="H185" s="22">
        <f t="shared" si="34"/>
        <v>0</v>
      </c>
      <c r="I185" s="22">
        <f t="shared" si="35"/>
        <v>0</v>
      </c>
      <c r="J185" s="22">
        <f t="shared" si="36"/>
        <v>0</v>
      </c>
      <c r="K185" s="22">
        <f t="shared" si="37"/>
        <v>0</v>
      </c>
      <c r="L185" s="22">
        <f t="shared" si="38"/>
        <v>0</v>
      </c>
      <c r="M185" s="22" t="e">
        <f t="shared" ca="1" si="32"/>
        <v>#DIV/0!</v>
      </c>
      <c r="N185" s="22" t="e">
        <f t="shared" ca="1" si="39"/>
        <v>#DIV/0!</v>
      </c>
      <c r="O185" s="110">
        <f t="shared" ca="1" si="40"/>
        <v>0</v>
      </c>
      <c r="P185" s="22">
        <f t="shared" ca="1" si="41"/>
        <v>0</v>
      </c>
      <c r="Q185" s="22">
        <f t="shared" ca="1" si="42"/>
        <v>0</v>
      </c>
      <c r="R185" t="e">
        <f t="shared" ca="1" si="33"/>
        <v>#DIV/0!</v>
      </c>
    </row>
    <row r="186" spans="1:18" x14ac:dyDescent="0.2">
      <c r="A186" s="107"/>
      <c r="B186" s="107"/>
      <c r="C186" s="107"/>
      <c r="D186" s="109">
        <f t="shared" si="30"/>
        <v>0</v>
      </c>
      <c r="E186" s="109">
        <f t="shared" si="30"/>
        <v>0</v>
      </c>
      <c r="F186" s="22">
        <f t="shared" si="31"/>
        <v>0</v>
      </c>
      <c r="G186" s="22">
        <f t="shared" si="31"/>
        <v>0</v>
      </c>
      <c r="H186" s="22">
        <f t="shared" si="34"/>
        <v>0</v>
      </c>
      <c r="I186" s="22">
        <f t="shared" si="35"/>
        <v>0</v>
      </c>
      <c r="J186" s="22">
        <f t="shared" si="36"/>
        <v>0</v>
      </c>
      <c r="K186" s="22">
        <f t="shared" si="37"/>
        <v>0</v>
      </c>
      <c r="L186" s="22">
        <f t="shared" si="38"/>
        <v>0</v>
      </c>
      <c r="M186" s="22" t="e">
        <f t="shared" ca="1" si="32"/>
        <v>#DIV/0!</v>
      </c>
      <c r="N186" s="22" t="e">
        <f t="shared" ca="1" si="39"/>
        <v>#DIV/0!</v>
      </c>
      <c r="O186" s="110">
        <f t="shared" ca="1" si="40"/>
        <v>0</v>
      </c>
      <c r="P186" s="22">
        <f t="shared" ca="1" si="41"/>
        <v>0</v>
      </c>
      <c r="Q186" s="22">
        <f t="shared" ca="1" si="42"/>
        <v>0</v>
      </c>
      <c r="R186" t="e">
        <f t="shared" ca="1" si="33"/>
        <v>#DIV/0!</v>
      </c>
    </row>
    <row r="187" spans="1:18" x14ac:dyDescent="0.2">
      <c r="A187" s="107"/>
      <c r="B187" s="107"/>
      <c r="C187" s="107"/>
      <c r="D187" s="109">
        <f t="shared" si="30"/>
        <v>0</v>
      </c>
      <c r="E187" s="109">
        <f t="shared" si="30"/>
        <v>0</v>
      </c>
      <c r="F187" s="22">
        <f t="shared" si="31"/>
        <v>0</v>
      </c>
      <c r="G187" s="22">
        <f t="shared" si="31"/>
        <v>0</v>
      </c>
      <c r="H187" s="22">
        <f t="shared" si="34"/>
        <v>0</v>
      </c>
      <c r="I187" s="22">
        <f t="shared" si="35"/>
        <v>0</v>
      </c>
      <c r="J187" s="22">
        <f t="shared" si="36"/>
        <v>0</v>
      </c>
      <c r="K187" s="22">
        <f t="shared" si="37"/>
        <v>0</v>
      </c>
      <c r="L187" s="22">
        <f t="shared" si="38"/>
        <v>0</v>
      </c>
      <c r="M187" s="22" t="e">
        <f t="shared" ca="1" si="32"/>
        <v>#DIV/0!</v>
      </c>
      <c r="N187" s="22" t="e">
        <f t="shared" ca="1" si="39"/>
        <v>#DIV/0!</v>
      </c>
      <c r="O187" s="110">
        <f t="shared" ca="1" si="40"/>
        <v>0</v>
      </c>
      <c r="P187" s="22">
        <f t="shared" ca="1" si="41"/>
        <v>0</v>
      </c>
      <c r="Q187" s="22">
        <f t="shared" ca="1" si="42"/>
        <v>0</v>
      </c>
      <c r="R187" t="e">
        <f t="shared" ca="1" si="33"/>
        <v>#DIV/0!</v>
      </c>
    </row>
    <row r="188" spans="1:18" x14ac:dyDescent="0.2">
      <c r="A188" s="107"/>
      <c r="B188" s="107"/>
      <c r="C188" s="107"/>
      <c r="D188" s="109">
        <f t="shared" si="30"/>
        <v>0</v>
      </c>
      <c r="E188" s="109">
        <f t="shared" si="30"/>
        <v>0</v>
      </c>
      <c r="F188" s="22">
        <f t="shared" si="31"/>
        <v>0</v>
      </c>
      <c r="G188" s="22">
        <f t="shared" si="31"/>
        <v>0</v>
      </c>
      <c r="H188" s="22">
        <f t="shared" si="34"/>
        <v>0</v>
      </c>
      <c r="I188" s="22">
        <f t="shared" si="35"/>
        <v>0</v>
      </c>
      <c r="J188" s="22">
        <f t="shared" si="36"/>
        <v>0</v>
      </c>
      <c r="K188" s="22">
        <f t="shared" si="37"/>
        <v>0</v>
      </c>
      <c r="L188" s="22">
        <f t="shared" si="38"/>
        <v>0</v>
      </c>
      <c r="M188" s="22" t="e">
        <f t="shared" ca="1" si="32"/>
        <v>#DIV/0!</v>
      </c>
      <c r="N188" s="22" t="e">
        <f t="shared" ca="1" si="39"/>
        <v>#DIV/0!</v>
      </c>
      <c r="O188" s="110">
        <f t="shared" ca="1" si="40"/>
        <v>0</v>
      </c>
      <c r="P188" s="22">
        <f t="shared" ca="1" si="41"/>
        <v>0</v>
      </c>
      <c r="Q188" s="22">
        <f t="shared" ca="1" si="42"/>
        <v>0</v>
      </c>
      <c r="R188" t="e">
        <f t="shared" ca="1" si="33"/>
        <v>#DIV/0!</v>
      </c>
    </row>
    <row r="189" spans="1:18" x14ac:dyDescent="0.2">
      <c r="A189" s="107"/>
      <c r="B189" s="107"/>
      <c r="C189" s="107"/>
      <c r="D189" s="109">
        <f t="shared" si="30"/>
        <v>0</v>
      </c>
      <c r="E189" s="109">
        <f t="shared" si="30"/>
        <v>0</v>
      </c>
      <c r="F189" s="22">
        <f t="shared" si="31"/>
        <v>0</v>
      </c>
      <c r="G189" s="22">
        <f t="shared" si="31"/>
        <v>0</v>
      </c>
      <c r="H189" s="22">
        <f t="shared" si="34"/>
        <v>0</v>
      </c>
      <c r="I189" s="22">
        <f t="shared" si="35"/>
        <v>0</v>
      </c>
      <c r="J189" s="22">
        <f t="shared" si="36"/>
        <v>0</v>
      </c>
      <c r="K189" s="22">
        <f t="shared" si="37"/>
        <v>0</v>
      </c>
      <c r="L189" s="22">
        <f t="shared" si="38"/>
        <v>0</v>
      </c>
      <c r="M189" s="22" t="e">
        <f t="shared" ca="1" si="32"/>
        <v>#DIV/0!</v>
      </c>
      <c r="N189" s="22" t="e">
        <f t="shared" ca="1" si="39"/>
        <v>#DIV/0!</v>
      </c>
      <c r="O189" s="110">
        <f t="shared" ca="1" si="40"/>
        <v>0</v>
      </c>
      <c r="P189" s="22">
        <f t="shared" ca="1" si="41"/>
        <v>0</v>
      </c>
      <c r="Q189" s="22">
        <f t="shared" ca="1" si="42"/>
        <v>0</v>
      </c>
      <c r="R189" t="e">
        <f t="shared" ca="1" si="33"/>
        <v>#DIV/0!</v>
      </c>
    </row>
    <row r="190" spans="1:18" x14ac:dyDescent="0.2">
      <c r="A190" s="107"/>
      <c r="B190" s="107"/>
      <c r="C190" s="107"/>
      <c r="D190" s="109">
        <f t="shared" si="30"/>
        <v>0</v>
      </c>
      <c r="E190" s="109">
        <f t="shared" si="30"/>
        <v>0</v>
      </c>
      <c r="F190" s="22">
        <f t="shared" si="31"/>
        <v>0</v>
      </c>
      <c r="G190" s="22">
        <f t="shared" si="31"/>
        <v>0</v>
      </c>
      <c r="H190" s="22">
        <f t="shared" si="34"/>
        <v>0</v>
      </c>
      <c r="I190" s="22">
        <f t="shared" si="35"/>
        <v>0</v>
      </c>
      <c r="J190" s="22">
        <f t="shared" si="36"/>
        <v>0</v>
      </c>
      <c r="K190" s="22">
        <f t="shared" si="37"/>
        <v>0</v>
      </c>
      <c r="L190" s="22">
        <f t="shared" si="38"/>
        <v>0</v>
      </c>
      <c r="M190" s="22" t="e">
        <f t="shared" ca="1" si="32"/>
        <v>#DIV/0!</v>
      </c>
      <c r="N190" s="22" t="e">
        <f t="shared" ca="1" si="39"/>
        <v>#DIV/0!</v>
      </c>
      <c r="O190" s="110">
        <f t="shared" ca="1" si="40"/>
        <v>0</v>
      </c>
      <c r="P190" s="22">
        <f t="shared" ca="1" si="41"/>
        <v>0</v>
      </c>
      <c r="Q190" s="22">
        <f t="shared" ca="1" si="42"/>
        <v>0</v>
      </c>
      <c r="R190" t="e">
        <f t="shared" ca="1" si="33"/>
        <v>#DIV/0!</v>
      </c>
    </row>
    <row r="191" spans="1:18" x14ac:dyDescent="0.2">
      <c r="A191" s="107"/>
      <c r="B191" s="107"/>
      <c r="C191" s="107"/>
      <c r="D191" s="109">
        <f t="shared" si="30"/>
        <v>0</v>
      </c>
      <c r="E191" s="109">
        <f t="shared" si="30"/>
        <v>0</v>
      </c>
      <c r="F191" s="22">
        <f t="shared" si="31"/>
        <v>0</v>
      </c>
      <c r="G191" s="22">
        <f t="shared" si="31"/>
        <v>0</v>
      </c>
      <c r="H191" s="22">
        <f t="shared" si="34"/>
        <v>0</v>
      </c>
      <c r="I191" s="22">
        <f t="shared" si="35"/>
        <v>0</v>
      </c>
      <c r="J191" s="22">
        <f t="shared" si="36"/>
        <v>0</v>
      </c>
      <c r="K191" s="22">
        <f t="shared" si="37"/>
        <v>0</v>
      </c>
      <c r="L191" s="22">
        <f t="shared" si="38"/>
        <v>0</v>
      </c>
      <c r="M191" s="22" t="e">
        <f t="shared" ca="1" si="32"/>
        <v>#DIV/0!</v>
      </c>
      <c r="N191" s="22" t="e">
        <f t="shared" ca="1" si="39"/>
        <v>#DIV/0!</v>
      </c>
      <c r="O191" s="110">
        <f t="shared" ca="1" si="40"/>
        <v>0</v>
      </c>
      <c r="P191" s="22">
        <f t="shared" ca="1" si="41"/>
        <v>0</v>
      </c>
      <c r="Q191" s="22">
        <f t="shared" ca="1" si="42"/>
        <v>0</v>
      </c>
      <c r="R191" t="e">
        <f t="shared" ca="1" si="33"/>
        <v>#DIV/0!</v>
      </c>
    </row>
    <row r="192" spans="1:18" x14ac:dyDescent="0.2">
      <c r="A192" s="107"/>
      <c r="B192" s="107"/>
      <c r="C192" s="107"/>
      <c r="D192" s="109">
        <f t="shared" si="30"/>
        <v>0</v>
      </c>
      <c r="E192" s="109">
        <f t="shared" si="30"/>
        <v>0</v>
      </c>
      <c r="F192" s="22">
        <f t="shared" si="31"/>
        <v>0</v>
      </c>
      <c r="G192" s="22">
        <f t="shared" si="31"/>
        <v>0</v>
      </c>
      <c r="H192" s="22">
        <f t="shared" si="34"/>
        <v>0</v>
      </c>
      <c r="I192" s="22">
        <f t="shared" si="35"/>
        <v>0</v>
      </c>
      <c r="J192" s="22">
        <f t="shared" si="36"/>
        <v>0</v>
      </c>
      <c r="K192" s="22">
        <f t="shared" si="37"/>
        <v>0</v>
      </c>
      <c r="L192" s="22">
        <f t="shared" si="38"/>
        <v>0</v>
      </c>
      <c r="M192" s="22" t="e">
        <f t="shared" ca="1" si="32"/>
        <v>#DIV/0!</v>
      </c>
      <c r="N192" s="22" t="e">
        <f t="shared" ca="1" si="39"/>
        <v>#DIV/0!</v>
      </c>
      <c r="O192" s="110">
        <f t="shared" ca="1" si="40"/>
        <v>0</v>
      </c>
      <c r="P192" s="22">
        <f t="shared" ca="1" si="41"/>
        <v>0</v>
      </c>
      <c r="Q192" s="22">
        <f t="shared" ca="1" si="42"/>
        <v>0</v>
      </c>
      <c r="R192" t="e">
        <f t="shared" ca="1" si="33"/>
        <v>#DIV/0!</v>
      </c>
    </row>
    <row r="193" spans="1:18" x14ac:dyDescent="0.2">
      <c r="A193" s="107"/>
      <c r="B193" s="107"/>
      <c r="C193" s="107"/>
      <c r="D193" s="109">
        <f t="shared" si="30"/>
        <v>0</v>
      </c>
      <c r="E193" s="109">
        <f t="shared" si="30"/>
        <v>0</v>
      </c>
      <c r="F193" s="22">
        <f t="shared" si="31"/>
        <v>0</v>
      </c>
      <c r="G193" s="22">
        <f t="shared" si="31"/>
        <v>0</v>
      </c>
      <c r="H193" s="22">
        <f t="shared" si="34"/>
        <v>0</v>
      </c>
      <c r="I193" s="22">
        <f t="shared" si="35"/>
        <v>0</v>
      </c>
      <c r="J193" s="22">
        <f t="shared" si="36"/>
        <v>0</v>
      </c>
      <c r="K193" s="22">
        <f t="shared" si="37"/>
        <v>0</v>
      </c>
      <c r="L193" s="22">
        <f t="shared" si="38"/>
        <v>0</v>
      </c>
      <c r="M193" s="22" t="e">
        <f t="shared" ca="1" si="32"/>
        <v>#DIV/0!</v>
      </c>
      <c r="N193" s="22" t="e">
        <f t="shared" ca="1" si="39"/>
        <v>#DIV/0!</v>
      </c>
      <c r="O193" s="110">
        <f t="shared" ca="1" si="40"/>
        <v>0</v>
      </c>
      <c r="P193" s="22">
        <f t="shared" ca="1" si="41"/>
        <v>0</v>
      </c>
      <c r="Q193" s="22">
        <f t="shared" ca="1" si="42"/>
        <v>0</v>
      </c>
      <c r="R193" t="e">
        <f t="shared" ca="1" si="33"/>
        <v>#DIV/0!</v>
      </c>
    </row>
    <row r="194" spans="1:18" x14ac:dyDescent="0.2">
      <c r="A194" s="107"/>
      <c r="B194" s="107"/>
      <c r="C194" s="107"/>
      <c r="D194" s="109">
        <f t="shared" si="30"/>
        <v>0</v>
      </c>
      <c r="E194" s="109">
        <f t="shared" si="30"/>
        <v>0</v>
      </c>
      <c r="F194" s="22">
        <f t="shared" si="31"/>
        <v>0</v>
      </c>
      <c r="G194" s="22">
        <f t="shared" si="31"/>
        <v>0</v>
      </c>
      <c r="H194" s="22">
        <f t="shared" si="34"/>
        <v>0</v>
      </c>
      <c r="I194" s="22">
        <f t="shared" si="35"/>
        <v>0</v>
      </c>
      <c r="J194" s="22">
        <f t="shared" si="36"/>
        <v>0</v>
      </c>
      <c r="K194" s="22">
        <f t="shared" si="37"/>
        <v>0</v>
      </c>
      <c r="L194" s="22">
        <f t="shared" si="38"/>
        <v>0</v>
      </c>
      <c r="M194" s="22" t="e">
        <f t="shared" ca="1" si="32"/>
        <v>#DIV/0!</v>
      </c>
      <c r="N194" s="22" t="e">
        <f t="shared" ca="1" si="39"/>
        <v>#DIV/0!</v>
      </c>
      <c r="O194" s="110">
        <f t="shared" ca="1" si="40"/>
        <v>0</v>
      </c>
      <c r="P194" s="22">
        <f t="shared" ca="1" si="41"/>
        <v>0</v>
      </c>
      <c r="Q194" s="22">
        <f t="shared" ca="1" si="42"/>
        <v>0</v>
      </c>
      <c r="R194" t="e">
        <f t="shared" ca="1" si="33"/>
        <v>#DIV/0!</v>
      </c>
    </row>
    <row r="195" spans="1:18" x14ac:dyDescent="0.2">
      <c r="A195" s="107"/>
      <c r="B195" s="107"/>
      <c r="C195" s="107"/>
      <c r="D195" s="109">
        <f t="shared" si="30"/>
        <v>0</v>
      </c>
      <c r="E195" s="109">
        <f t="shared" si="30"/>
        <v>0</v>
      </c>
      <c r="F195" s="22">
        <f t="shared" si="31"/>
        <v>0</v>
      </c>
      <c r="G195" s="22">
        <f t="shared" si="31"/>
        <v>0</v>
      </c>
      <c r="H195" s="22">
        <f t="shared" si="34"/>
        <v>0</v>
      </c>
      <c r="I195" s="22">
        <f t="shared" si="35"/>
        <v>0</v>
      </c>
      <c r="J195" s="22">
        <f t="shared" si="36"/>
        <v>0</v>
      </c>
      <c r="K195" s="22">
        <f t="shared" si="37"/>
        <v>0</v>
      </c>
      <c r="L195" s="22">
        <f t="shared" si="38"/>
        <v>0</v>
      </c>
      <c r="M195" s="22" t="e">
        <f t="shared" ca="1" si="32"/>
        <v>#DIV/0!</v>
      </c>
      <c r="N195" s="22" t="e">
        <f t="shared" ca="1" si="39"/>
        <v>#DIV/0!</v>
      </c>
      <c r="O195" s="110">
        <f t="shared" ca="1" si="40"/>
        <v>0</v>
      </c>
      <c r="P195" s="22">
        <f t="shared" ca="1" si="41"/>
        <v>0</v>
      </c>
      <c r="Q195" s="22">
        <f t="shared" ca="1" si="42"/>
        <v>0</v>
      </c>
      <c r="R195" t="e">
        <f t="shared" ca="1" si="33"/>
        <v>#DIV/0!</v>
      </c>
    </row>
    <row r="196" spans="1:18" x14ac:dyDescent="0.2">
      <c r="A196" s="107"/>
      <c r="B196" s="107"/>
      <c r="C196" s="107"/>
      <c r="D196" s="109">
        <f t="shared" si="30"/>
        <v>0</v>
      </c>
      <c r="E196" s="109">
        <f t="shared" si="30"/>
        <v>0</v>
      </c>
      <c r="F196" s="22">
        <f t="shared" si="31"/>
        <v>0</v>
      </c>
      <c r="G196" s="22">
        <f t="shared" si="31"/>
        <v>0</v>
      </c>
      <c r="H196" s="22">
        <f t="shared" si="34"/>
        <v>0</v>
      </c>
      <c r="I196" s="22">
        <f t="shared" si="35"/>
        <v>0</v>
      </c>
      <c r="J196" s="22">
        <f t="shared" si="36"/>
        <v>0</v>
      </c>
      <c r="K196" s="22">
        <f t="shared" si="37"/>
        <v>0</v>
      </c>
      <c r="L196" s="22">
        <f t="shared" si="38"/>
        <v>0</v>
      </c>
      <c r="M196" s="22" t="e">
        <f t="shared" ca="1" si="32"/>
        <v>#DIV/0!</v>
      </c>
      <c r="N196" s="22" t="e">
        <f t="shared" ca="1" si="39"/>
        <v>#DIV/0!</v>
      </c>
      <c r="O196" s="110">
        <f t="shared" ca="1" si="40"/>
        <v>0</v>
      </c>
      <c r="P196" s="22">
        <f t="shared" ca="1" si="41"/>
        <v>0</v>
      </c>
      <c r="Q196" s="22">
        <f t="shared" ca="1" si="42"/>
        <v>0</v>
      </c>
      <c r="R196" t="e">
        <f t="shared" ca="1" si="33"/>
        <v>#DIV/0!</v>
      </c>
    </row>
    <row r="197" spans="1:18" x14ac:dyDescent="0.2">
      <c r="A197" s="107"/>
      <c r="B197" s="107"/>
      <c r="C197" s="107"/>
      <c r="D197" s="109">
        <f t="shared" si="30"/>
        <v>0</v>
      </c>
      <c r="E197" s="109">
        <f t="shared" si="30"/>
        <v>0</v>
      </c>
      <c r="F197" s="22">
        <f t="shared" si="31"/>
        <v>0</v>
      </c>
      <c r="G197" s="22">
        <f t="shared" si="31"/>
        <v>0</v>
      </c>
      <c r="H197" s="22">
        <f t="shared" si="34"/>
        <v>0</v>
      </c>
      <c r="I197" s="22">
        <f t="shared" si="35"/>
        <v>0</v>
      </c>
      <c r="J197" s="22">
        <f t="shared" si="36"/>
        <v>0</v>
      </c>
      <c r="K197" s="22">
        <f t="shared" si="37"/>
        <v>0</v>
      </c>
      <c r="L197" s="22">
        <f t="shared" si="38"/>
        <v>0</v>
      </c>
      <c r="M197" s="22" t="e">
        <f t="shared" ca="1" si="32"/>
        <v>#DIV/0!</v>
      </c>
      <c r="N197" s="22" t="e">
        <f t="shared" ca="1" si="39"/>
        <v>#DIV/0!</v>
      </c>
      <c r="O197" s="110">
        <f t="shared" ca="1" si="40"/>
        <v>0</v>
      </c>
      <c r="P197" s="22">
        <f t="shared" ca="1" si="41"/>
        <v>0</v>
      </c>
      <c r="Q197" s="22">
        <f t="shared" ca="1" si="42"/>
        <v>0</v>
      </c>
      <c r="R197" t="e">
        <f t="shared" ca="1" si="33"/>
        <v>#DIV/0!</v>
      </c>
    </row>
    <row r="198" spans="1:18" x14ac:dyDescent="0.2">
      <c r="A198" s="107"/>
      <c r="B198" s="107"/>
      <c r="C198" s="107"/>
      <c r="D198" s="109">
        <f t="shared" si="30"/>
        <v>0</v>
      </c>
      <c r="E198" s="109">
        <f t="shared" si="30"/>
        <v>0</v>
      </c>
      <c r="F198" s="22">
        <f t="shared" si="31"/>
        <v>0</v>
      </c>
      <c r="G198" s="22">
        <f t="shared" si="31"/>
        <v>0</v>
      </c>
      <c r="H198" s="22">
        <f t="shared" si="34"/>
        <v>0</v>
      </c>
      <c r="I198" s="22">
        <f t="shared" si="35"/>
        <v>0</v>
      </c>
      <c r="J198" s="22">
        <f t="shared" si="36"/>
        <v>0</v>
      </c>
      <c r="K198" s="22">
        <f t="shared" si="37"/>
        <v>0</v>
      </c>
      <c r="L198" s="22">
        <f t="shared" si="38"/>
        <v>0</v>
      </c>
      <c r="M198" s="22" t="e">
        <f t="shared" ca="1" si="32"/>
        <v>#DIV/0!</v>
      </c>
      <c r="N198" s="22" t="e">
        <f t="shared" ca="1" si="39"/>
        <v>#DIV/0!</v>
      </c>
      <c r="O198" s="110">
        <f t="shared" ca="1" si="40"/>
        <v>0</v>
      </c>
      <c r="P198" s="22">
        <f t="shared" ca="1" si="41"/>
        <v>0</v>
      </c>
      <c r="Q198" s="22">
        <f t="shared" ca="1" si="42"/>
        <v>0</v>
      </c>
      <c r="R198" t="e">
        <f t="shared" ca="1" si="33"/>
        <v>#DIV/0!</v>
      </c>
    </row>
    <row r="199" spans="1:18" x14ac:dyDescent="0.2">
      <c r="A199" s="107"/>
      <c r="B199" s="107"/>
      <c r="C199" s="107"/>
      <c r="D199" s="109">
        <f t="shared" si="30"/>
        <v>0</v>
      </c>
      <c r="E199" s="109">
        <f t="shared" si="30"/>
        <v>0</v>
      </c>
      <c r="F199" s="22">
        <f t="shared" si="31"/>
        <v>0</v>
      </c>
      <c r="G199" s="22">
        <f t="shared" si="31"/>
        <v>0</v>
      </c>
      <c r="H199" s="22">
        <f t="shared" si="34"/>
        <v>0</v>
      </c>
      <c r="I199" s="22">
        <f t="shared" si="35"/>
        <v>0</v>
      </c>
      <c r="J199" s="22">
        <f t="shared" si="36"/>
        <v>0</v>
      </c>
      <c r="K199" s="22">
        <f t="shared" si="37"/>
        <v>0</v>
      </c>
      <c r="L199" s="22">
        <f t="shared" si="38"/>
        <v>0</v>
      </c>
      <c r="M199" s="22" t="e">
        <f t="shared" ca="1" si="32"/>
        <v>#DIV/0!</v>
      </c>
      <c r="N199" s="22" t="e">
        <f t="shared" ca="1" si="39"/>
        <v>#DIV/0!</v>
      </c>
      <c r="O199" s="110">
        <f t="shared" ca="1" si="40"/>
        <v>0</v>
      </c>
      <c r="P199" s="22">
        <f t="shared" ca="1" si="41"/>
        <v>0</v>
      </c>
      <c r="Q199" s="22">
        <f t="shared" ca="1" si="42"/>
        <v>0</v>
      </c>
      <c r="R199" t="e">
        <f t="shared" ca="1" si="33"/>
        <v>#DIV/0!</v>
      </c>
    </row>
    <row r="200" spans="1:18" x14ac:dyDescent="0.2">
      <c r="A200" s="107"/>
      <c r="B200" s="107"/>
      <c r="C200" s="107"/>
      <c r="D200" s="109">
        <f t="shared" si="30"/>
        <v>0</v>
      </c>
      <c r="E200" s="109">
        <f t="shared" si="30"/>
        <v>0</v>
      </c>
      <c r="F200" s="22">
        <f t="shared" si="31"/>
        <v>0</v>
      </c>
      <c r="G200" s="22">
        <f t="shared" si="31"/>
        <v>0</v>
      </c>
      <c r="H200" s="22">
        <f t="shared" si="34"/>
        <v>0</v>
      </c>
      <c r="I200" s="22">
        <f t="shared" si="35"/>
        <v>0</v>
      </c>
      <c r="J200" s="22">
        <f t="shared" si="36"/>
        <v>0</v>
      </c>
      <c r="K200" s="22">
        <f t="shared" si="37"/>
        <v>0</v>
      </c>
      <c r="L200" s="22">
        <f t="shared" si="38"/>
        <v>0</v>
      </c>
      <c r="M200" s="22" t="e">
        <f t="shared" ca="1" si="32"/>
        <v>#DIV/0!</v>
      </c>
      <c r="N200" s="22" t="e">
        <f t="shared" ca="1" si="39"/>
        <v>#DIV/0!</v>
      </c>
      <c r="O200" s="110">
        <f t="shared" ca="1" si="40"/>
        <v>0</v>
      </c>
      <c r="P200" s="22">
        <f t="shared" ca="1" si="41"/>
        <v>0</v>
      </c>
      <c r="Q200" s="22">
        <f t="shared" ca="1" si="42"/>
        <v>0</v>
      </c>
      <c r="R200" t="e">
        <f t="shared" ca="1" si="33"/>
        <v>#DIV/0!</v>
      </c>
    </row>
    <row r="201" spans="1:18" x14ac:dyDescent="0.2">
      <c r="A201" s="107"/>
      <c r="B201" s="107"/>
      <c r="C201" s="107"/>
      <c r="D201" s="109">
        <f t="shared" si="30"/>
        <v>0</v>
      </c>
      <c r="E201" s="109">
        <f t="shared" si="30"/>
        <v>0</v>
      </c>
      <c r="F201" s="22">
        <f t="shared" si="31"/>
        <v>0</v>
      </c>
      <c r="G201" s="22">
        <f t="shared" si="31"/>
        <v>0</v>
      </c>
      <c r="H201" s="22">
        <f t="shared" si="34"/>
        <v>0</v>
      </c>
      <c r="I201" s="22">
        <f t="shared" si="35"/>
        <v>0</v>
      </c>
      <c r="J201" s="22">
        <f t="shared" si="36"/>
        <v>0</v>
      </c>
      <c r="K201" s="22">
        <f t="shared" si="37"/>
        <v>0</v>
      </c>
      <c r="L201" s="22">
        <f t="shared" si="38"/>
        <v>0</v>
      </c>
      <c r="M201" s="22" t="e">
        <f t="shared" ca="1" si="32"/>
        <v>#DIV/0!</v>
      </c>
      <c r="N201" s="22" t="e">
        <f t="shared" ca="1" si="39"/>
        <v>#DIV/0!</v>
      </c>
      <c r="O201" s="110">
        <f t="shared" ca="1" si="40"/>
        <v>0</v>
      </c>
      <c r="P201" s="22">
        <f t="shared" ca="1" si="41"/>
        <v>0</v>
      </c>
      <c r="Q201" s="22">
        <f t="shared" ca="1" si="42"/>
        <v>0</v>
      </c>
      <c r="R201" t="e">
        <f t="shared" ca="1" si="33"/>
        <v>#DIV/0!</v>
      </c>
    </row>
    <row r="202" spans="1:18" x14ac:dyDescent="0.2">
      <c r="A202" s="107"/>
      <c r="B202" s="107"/>
      <c r="C202" s="107"/>
      <c r="D202" s="109">
        <f t="shared" si="30"/>
        <v>0</v>
      </c>
      <c r="E202" s="109">
        <f t="shared" si="30"/>
        <v>0</v>
      </c>
      <c r="F202" s="22">
        <f t="shared" si="31"/>
        <v>0</v>
      </c>
      <c r="G202" s="22">
        <f t="shared" si="31"/>
        <v>0</v>
      </c>
      <c r="H202" s="22">
        <f t="shared" si="34"/>
        <v>0</v>
      </c>
      <c r="I202" s="22">
        <f t="shared" si="35"/>
        <v>0</v>
      </c>
      <c r="J202" s="22">
        <f t="shared" si="36"/>
        <v>0</v>
      </c>
      <c r="K202" s="22">
        <f t="shared" si="37"/>
        <v>0</v>
      </c>
      <c r="L202" s="22">
        <f t="shared" si="38"/>
        <v>0</v>
      </c>
      <c r="M202" s="22" t="e">
        <f t="shared" ca="1" si="32"/>
        <v>#DIV/0!</v>
      </c>
      <c r="N202" s="22" t="e">
        <f t="shared" ca="1" si="39"/>
        <v>#DIV/0!</v>
      </c>
      <c r="O202" s="110">
        <f t="shared" ca="1" si="40"/>
        <v>0</v>
      </c>
      <c r="P202" s="22">
        <f t="shared" ca="1" si="41"/>
        <v>0</v>
      </c>
      <c r="Q202" s="22">
        <f t="shared" ca="1" si="42"/>
        <v>0</v>
      </c>
      <c r="R202" t="e">
        <f t="shared" ca="1" si="33"/>
        <v>#DIV/0!</v>
      </c>
    </row>
    <row r="203" spans="1:18" x14ac:dyDescent="0.2">
      <c r="A203" s="107"/>
      <c r="B203" s="107"/>
      <c r="C203" s="107"/>
      <c r="D203" s="109">
        <f t="shared" si="30"/>
        <v>0</v>
      </c>
      <c r="E203" s="109">
        <f t="shared" si="30"/>
        <v>0</v>
      </c>
      <c r="F203" s="22">
        <f t="shared" si="31"/>
        <v>0</v>
      </c>
      <c r="G203" s="22">
        <f t="shared" si="31"/>
        <v>0</v>
      </c>
      <c r="H203" s="22">
        <f t="shared" si="34"/>
        <v>0</v>
      </c>
      <c r="I203" s="22">
        <f t="shared" si="35"/>
        <v>0</v>
      </c>
      <c r="J203" s="22">
        <f t="shared" si="36"/>
        <v>0</v>
      </c>
      <c r="K203" s="22">
        <f t="shared" si="37"/>
        <v>0</v>
      </c>
      <c r="L203" s="22">
        <f t="shared" si="38"/>
        <v>0</v>
      </c>
      <c r="M203" s="22" t="e">
        <f t="shared" ca="1" si="32"/>
        <v>#DIV/0!</v>
      </c>
      <c r="N203" s="22" t="e">
        <f t="shared" ca="1" si="39"/>
        <v>#DIV/0!</v>
      </c>
      <c r="O203" s="110">
        <f t="shared" ca="1" si="40"/>
        <v>0</v>
      </c>
      <c r="P203" s="22">
        <f t="shared" ca="1" si="41"/>
        <v>0</v>
      </c>
      <c r="Q203" s="22">
        <f t="shared" ca="1" si="42"/>
        <v>0</v>
      </c>
      <c r="R203" t="e">
        <f t="shared" ca="1" si="33"/>
        <v>#DIV/0!</v>
      </c>
    </row>
    <row r="204" spans="1:18" x14ac:dyDescent="0.2">
      <c r="A204" s="107"/>
      <c r="B204" s="107"/>
      <c r="C204" s="107"/>
      <c r="D204" s="109">
        <f t="shared" si="30"/>
        <v>0</v>
      </c>
      <c r="E204" s="109">
        <f t="shared" si="30"/>
        <v>0</v>
      </c>
      <c r="F204" s="22">
        <f t="shared" si="31"/>
        <v>0</v>
      </c>
      <c r="G204" s="22">
        <f t="shared" si="31"/>
        <v>0</v>
      </c>
      <c r="H204" s="22">
        <f t="shared" si="34"/>
        <v>0</v>
      </c>
      <c r="I204" s="22">
        <f t="shared" si="35"/>
        <v>0</v>
      </c>
      <c r="J204" s="22">
        <f t="shared" si="36"/>
        <v>0</v>
      </c>
      <c r="K204" s="22">
        <f t="shared" si="37"/>
        <v>0</v>
      </c>
      <c r="L204" s="22">
        <f t="shared" si="38"/>
        <v>0</v>
      </c>
      <c r="M204" s="22" t="e">
        <f t="shared" ca="1" si="32"/>
        <v>#DIV/0!</v>
      </c>
      <c r="N204" s="22" t="e">
        <f t="shared" ca="1" si="39"/>
        <v>#DIV/0!</v>
      </c>
      <c r="O204" s="110">
        <f t="shared" ca="1" si="40"/>
        <v>0</v>
      </c>
      <c r="P204" s="22">
        <f t="shared" ca="1" si="41"/>
        <v>0</v>
      </c>
      <c r="Q204" s="22">
        <f t="shared" ca="1" si="42"/>
        <v>0</v>
      </c>
      <c r="R204" t="e">
        <f t="shared" ca="1" si="33"/>
        <v>#DIV/0!</v>
      </c>
    </row>
    <row r="205" spans="1:18" x14ac:dyDescent="0.2">
      <c r="A205" s="107"/>
      <c r="B205" s="107"/>
      <c r="C205" s="107"/>
      <c r="D205" s="109">
        <f t="shared" si="30"/>
        <v>0</v>
      </c>
      <c r="E205" s="109">
        <f t="shared" si="30"/>
        <v>0</v>
      </c>
      <c r="F205" s="22">
        <f t="shared" si="31"/>
        <v>0</v>
      </c>
      <c r="G205" s="22">
        <f t="shared" si="31"/>
        <v>0</v>
      </c>
      <c r="H205" s="22">
        <f t="shared" si="34"/>
        <v>0</v>
      </c>
      <c r="I205" s="22">
        <f t="shared" si="35"/>
        <v>0</v>
      </c>
      <c r="J205" s="22">
        <f t="shared" si="36"/>
        <v>0</v>
      </c>
      <c r="K205" s="22">
        <f t="shared" si="37"/>
        <v>0</v>
      </c>
      <c r="L205" s="22">
        <f t="shared" si="38"/>
        <v>0</v>
      </c>
      <c r="M205" s="22" t="e">
        <f t="shared" ca="1" si="32"/>
        <v>#DIV/0!</v>
      </c>
      <c r="N205" s="22" t="e">
        <f t="shared" ca="1" si="39"/>
        <v>#DIV/0!</v>
      </c>
      <c r="O205" s="110">
        <f t="shared" ca="1" si="40"/>
        <v>0</v>
      </c>
      <c r="P205" s="22">
        <f t="shared" ca="1" si="41"/>
        <v>0</v>
      </c>
      <c r="Q205" s="22">
        <f t="shared" ca="1" si="42"/>
        <v>0</v>
      </c>
      <c r="R205" t="e">
        <f t="shared" ca="1" si="33"/>
        <v>#DIV/0!</v>
      </c>
    </row>
    <row r="206" spans="1:18" x14ac:dyDescent="0.2">
      <c r="A206" s="107"/>
      <c r="B206" s="107"/>
      <c r="C206" s="107"/>
      <c r="D206" s="109">
        <f t="shared" si="30"/>
        <v>0</v>
      </c>
      <c r="E206" s="109">
        <f t="shared" si="30"/>
        <v>0</v>
      </c>
      <c r="F206" s="22">
        <f t="shared" si="31"/>
        <v>0</v>
      </c>
      <c r="G206" s="22">
        <f t="shared" si="31"/>
        <v>0</v>
      </c>
      <c r="H206" s="22">
        <f t="shared" si="34"/>
        <v>0</v>
      </c>
      <c r="I206" s="22">
        <f t="shared" si="35"/>
        <v>0</v>
      </c>
      <c r="J206" s="22">
        <f t="shared" si="36"/>
        <v>0</v>
      </c>
      <c r="K206" s="22">
        <f t="shared" si="37"/>
        <v>0</v>
      </c>
      <c r="L206" s="22">
        <f t="shared" si="38"/>
        <v>0</v>
      </c>
      <c r="M206" s="22" t="e">
        <f t="shared" ca="1" si="32"/>
        <v>#DIV/0!</v>
      </c>
      <c r="N206" s="22" t="e">
        <f t="shared" ca="1" si="39"/>
        <v>#DIV/0!</v>
      </c>
      <c r="O206" s="110">
        <f t="shared" ca="1" si="40"/>
        <v>0</v>
      </c>
      <c r="P206" s="22">
        <f t="shared" ca="1" si="41"/>
        <v>0</v>
      </c>
      <c r="Q206" s="22">
        <f t="shared" ca="1" si="42"/>
        <v>0</v>
      </c>
      <c r="R206" t="e">
        <f t="shared" ca="1" si="33"/>
        <v>#DIV/0!</v>
      </c>
    </row>
    <row r="207" spans="1:18" x14ac:dyDescent="0.2">
      <c r="A207" s="107"/>
      <c r="B207" s="107"/>
      <c r="C207" s="107"/>
      <c r="D207" s="109">
        <f t="shared" si="30"/>
        <v>0</v>
      </c>
      <c r="E207" s="109">
        <f t="shared" si="30"/>
        <v>0</v>
      </c>
      <c r="F207" s="22">
        <f t="shared" si="31"/>
        <v>0</v>
      </c>
      <c r="G207" s="22">
        <f t="shared" si="31"/>
        <v>0</v>
      </c>
      <c r="H207" s="22">
        <f t="shared" si="34"/>
        <v>0</v>
      </c>
      <c r="I207" s="22">
        <f t="shared" si="35"/>
        <v>0</v>
      </c>
      <c r="J207" s="22">
        <f t="shared" si="36"/>
        <v>0</v>
      </c>
      <c r="K207" s="22">
        <f t="shared" si="37"/>
        <v>0</v>
      </c>
      <c r="L207" s="22">
        <f t="shared" si="38"/>
        <v>0</v>
      </c>
      <c r="M207" s="22" t="e">
        <f t="shared" ca="1" si="32"/>
        <v>#DIV/0!</v>
      </c>
      <c r="N207" s="22" t="e">
        <f t="shared" ca="1" si="39"/>
        <v>#DIV/0!</v>
      </c>
      <c r="O207" s="110">
        <f t="shared" ca="1" si="40"/>
        <v>0</v>
      </c>
      <c r="P207" s="22">
        <f t="shared" ca="1" si="41"/>
        <v>0</v>
      </c>
      <c r="Q207" s="22">
        <f t="shared" ca="1" si="42"/>
        <v>0</v>
      </c>
      <c r="R207" t="e">
        <f t="shared" ca="1" si="33"/>
        <v>#DIV/0!</v>
      </c>
    </row>
    <row r="208" spans="1:18" x14ac:dyDescent="0.2">
      <c r="A208" s="107"/>
      <c r="B208" s="107"/>
      <c r="C208" s="107"/>
      <c r="D208" s="109">
        <f t="shared" si="30"/>
        <v>0</v>
      </c>
      <c r="E208" s="109">
        <f t="shared" si="30"/>
        <v>0</v>
      </c>
      <c r="F208" s="22">
        <f t="shared" si="31"/>
        <v>0</v>
      </c>
      <c r="G208" s="22">
        <f t="shared" si="31"/>
        <v>0</v>
      </c>
      <c r="H208" s="22">
        <f t="shared" si="34"/>
        <v>0</v>
      </c>
      <c r="I208" s="22">
        <f t="shared" si="35"/>
        <v>0</v>
      </c>
      <c r="J208" s="22">
        <f t="shared" si="36"/>
        <v>0</v>
      </c>
      <c r="K208" s="22">
        <f t="shared" si="37"/>
        <v>0</v>
      </c>
      <c r="L208" s="22">
        <f t="shared" si="38"/>
        <v>0</v>
      </c>
      <c r="M208" s="22" t="e">
        <f t="shared" ca="1" si="32"/>
        <v>#DIV/0!</v>
      </c>
      <c r="N208" s="22" t="e">
        <f t="shared" ca="1" si="39"/>
        <v>#DIV/0!</v>
      </c>
      <c r="O208" s="110">
        <f t="shared" ca="1" si="40"/>
        <v>0</v>
      </c>
      <c r="P208" s="22">
        <f t="shared" ca="1" si="41"/>
        <v>0</v>
      </c>
      <c r="Q208" s="22">
        <f t="shared" ca="1" si="42"/>
        <v>0</v>
      </c>
      <c r="R208" t="e">
        <f t="shared" ca="1" si="33"/>
        <v>#DIV/0!</v>
      </c>
    </row>
    <row r="209" spans="1:18" x14ac:dyDescent="0.2">
      <c r="A209" s="107"/>
      <c r="B209" s="107"/>
      <c r="C209" s="107"/>
      <c r="D209" s="109">
        <f t="shared" ref="D209:E272" si="43">A209/A$18</f>
        <v>0</v>
      </c>
      <c r="E209" s="109">
        <f t="shared" si="43"/>
        <v>0</v>
      </c>
      <c r="F209" s="22">
        <f t="shared" ref="F209:G272" si="44">$C209*D209</f>
        <v>0</v>
      </c>
      <c r="G209" s="22">
        <f t="shared" si="44"/>
        <v>0</v>
      </c>
      <c r="H209" s="22">
        <f t="shared" si="34"/>
        <v>0</v>
      </c>
      <c r="I209" s="22">
        <f t="shared" si="35"/>
        <v>0</v>
      </c>
      <c r="J209" s="22">
        <f t="shared" si="36"/>
        <v>0</v>
      </c>
      <c r="K209" s="22">
        <f t="shared" si="37"/>
        <v>0</v>
      </c>
      <c r="L209" s="22">
        <f t="shared" si="38"/>
        <v>0</v>
      </c>
      <c r="M209" s="22" t="e">
        <f t="shared" ca="1" si="32"/>
        <v>#DIV/0!</v>
      </c>
      <c r="N209" s="22" t="e">
        <f t="shared" ca="1" si="39"/>
        <v>#DIV/0!</v>
      </c>
      <c r="O209" s="110">
        <f t="shared" ca="1" si="40"/>
        <v>0</v>
      </c>
      <c r="P209" s="22">
        <f t="shared" ca="1" si="41"/>
        <v>0</v>
      </c>
      <c r="Q209" s="22">
        <f t="shared" ca="1" si="42"/>
        <v>0</v>
      </c>
      <c r="R209" t="e">
        <f t="shared" ca="1" si="33"/>
        <v>#DIV/0!</v>
      </c>
    </row>
    <row r="210" spans="1:18" x14ac:dyDescent="0.2">
      <c r="A210" s="107"/>
      <c r="B210" s="107"/>
      <c r="C210" s="107"/>
      <c r="D210" s="109">
        <f t="shared" si="43"/>
        <v>0</v>
      </c>
      <c r="E210" s="109">
        <f t="shared" si="43"/>
        <v>0</v>
      </c>
      <c r="F210" s="22">
        <f t="shared" si="44"/>
        <v>0</v>
      </c>
      <c r="G210" s="22">
        <f t="shared" si="44"/>
        <v>0</v>
      </c>
      <c r="H210" s="22">
        <f t="shared" si="34"/>
        <v>0</v>
      </c>
      <c r="I210" s="22">
        <f t="shared" si="35"/>
        <v>0</v>
      </c>
      <c r="J210" s="22">
        <f t="shared" si="36"/>
        <v>0</v>
      </c>
      <c r="K210" s="22">
        <f t="shared" si="37"/>
        <v>0</v>
      </c>
      <c r="L210" s="22">
        <f t="shared" si="38"/>
        <v>0</v>
      </c>
      <c r="M210" s="22" t="e">
        <f t="shared" ca="1" si="32"/>
        <v>#DIV/0!</v>
      </c>
      <c r="N210" s="22" t="e">
        <f t="shared" ca="1" si="39"/>
        <v>#DIV/0!</v>
      </c>
      <c r="O210" s="110">
        <f t="shared" ca="1" si="40"/>
        <v>0</v>
      </c>
      <c r="P210" s="22">
        <f t="shared" ca="1" si="41"/>
        <v>0</v>
      </c>
      <c r="Q210" s="22">
        <f t="shared" ca="1" si="42"/>
        <v>0</v>
      </c>
      <c r="R210" t="e">
        <f t="shared" ca="1" si="33"/>
        <v>#DIV/0!</v>
      </c>
    </row>
    <row r="211" spans="1:18" x14ac:dyDescent="0.2">
      <c r="A211" s="107"/>
      <c r="B211" s="107"/>
      <c r="C211" s="107"/>
      <c r="D211" s="109">
        <f t="shared" si="43"/>
        <v>0</v>
      </c>
      <c r="E211" s="109">
        <f t="shared" si="43"/>
        <v>0</v>
      </c>
      <c r="F211" s="22">
        <f t="shared" si="44"/>
        <v>0</v>
      </c>
      <c r="G211" s="22">
        <f t="shared" si="44"/>
        <v>0</v>
      </c>
      <c r="H211" s="22">
        <f t="shared" si="34"/>
        <v>0</v>
      </c>
      <c r="I211" s="22">
        <f t="shared" si="35"/>
        <v>0</v>
      </c>
      <c r="J211" s="22">
        <f t="shared" si="36"/>
        <v>0</v>
      </c>
      <c r="K211" s="22">
        <f t="shared" si="37"/>
        <v>0</v>
      </c>
      <c r="L211" s="22">
        <f t="shared" si="38"/>
        <v>0</v>
      </c>
      <c r="M211" s="22" t="e">
        <f t="shared" ca="1" si="32"/>
        <v>#DIV/0!</v>
      </c>
      <c r="N211" s="22" t="e">
        <f t="shared" ca="1" si="39"/>
        <v>#DIV/0!</v>
      </c>
      <c r="O211" s="110">
        <f t="shared" ca="1" si="40"/>
        <v>0</v>
      </c>
      <c r="P211" s="22">
        <f t="shared" ca="1" si="41"/>
        <v>0</v>
      </c>
      <c r="Q211" s="22">
        <f t="shared" ca="1" si="42"/>
        <v>0</v>
      </c>
      <c r="R211" t="e">
        <f t="shared" ca="1" si="33"/>
        <v>#DIV/0!</v>
      </c>
    </row>
    <row r="212" spans="1:18" x14ac:dyDescent="0.2">
      <c r="A212" s="107"/>
      <c r="B212" s="107"/>
      <c r="C212" s="107"/>
      <c r="D212" s="109">
        <f t="shared" si="43"/>
        <v>0</v>
      </c>
      <c r="E212" s="109">
        <f t="shared" si="43"/>
        <v>0</v>
      </c>
      <c r="F212" s="22">
        <f t="shared" si="44"/>
        <v>0</v>
      </c>
      <c r="G212" s="22">
        <f t="shared" si="44"/>
        <v>0</v>
      </c>
      <c r="H212" s="22">
        <f t="shared" si="34"/>
        <v>0</v>
      </c>
      <c r="I212" s="22">
        <f t="shared" si="35"/>
        <v>0</v>
      </c>
      <c r="J212" s="22">
        <f t="shared" si="36"/>
        <v>0</v>
      </c>
      <c r="K212" s="22">
        <f t="shared" si="37"/>
        <v>0</v>
      </c>
      <c r="L212" s="22">
        <f t="shared" si="38"/>
        <v>0</v>
      </c>
      <c r="M212" s="22" t="e">
        <f t="shared" ca="1" si="32"/>
        <v>#DIV/0!</v>
      </c>
      <c r="N212" s="22" t="e">
        <f t="shared" ca="1" si="39"/>
        <v>#DIV/0!</v>
      </c>
      <c r="O212" s="110">
        <f t="shared" ca="1" si="40"/>
        <v>0</v>
      </c>
      <c r="P212" s="22">
        <f t="shared" ca="1" si="41"/>
        <v>0</v>
      </c>
      <c r="Q212" s="22">
        <f t="shared" ca="1" si="42"/>
        <v>0</v>
      </c>
      <c r="R212" t="e">
        <f t="shared" ca="1" si="33"/>
        <v>#DIV/0!</v>
      </c>
    </row>
    <row r="213" spans="1:18" x14ac:dyDescent="0.2">
      <c r="A213" s="107"/>
      <c r="B213" s="107"/>
      <c r="C213" s="107"/>
      <c r="D213" s="109">
        <f t="shared" si="43"/>
        <v>0</v>
      </c>
      <c r="E213" s="109">
        <f t="shared" si="43"/>
        <v>0</v>
      </c>
      <c r="F213" s="22">
        <f t="shared" si="44"/>
        <v>0</v>
      </c>
      <c r="G213" s="22">
        <f t="shared" si="44"/>
        <v>0</v>
      </c>
      <c r="H213" s="22">
        <f t="shared" si="34"/>
        <v>0</v>
      </c>
      <c r="I213" s="22">
        <f t="shared" si="35"/>
        <v>0</v>
      </c>
      <c r="J213" s="22">
        <f t="shared" si="36"/>
        <v>0</v>
      </c>
      <c r="K213" s="22">
        <f t="shared" si="37"/>
        <v>0</v>
      </c>
      <c r="L213" s="22">
        <f t="shared" si="38"/>
        <v>0</v>
      </c>
      <c r="M213" s="22" t="e">
        <f t="shared" ref="M213:M276" ca="1" si="45">+E$4+E$5*D213+E$6*D213^2</f>
        <v>#DIV/0!</v>
      </c>
      <c r="N213" s="22" t="e">
        <f t="shared" ca="1" si="39"/>
        <v>#DIV/0!</v>
      </c>
      <c r="O213" s="110">
        <f t="shared" ca="1" si="40"/>
        <v>0</v>
      </c>
      <c r="P213" s="22">
        <f t="shared" ca="1" si="41"/>
        <v>0</v>
      </c>
      <c r="Q213" s="22">
        <f t="shared" ca="1" si="42"/>
        <v>0</v>
      </c>
      <c r="R213" t="e">
        <f t="shared" ref="R213:R276" ca="1" si="46">+E213-M213</f>
        <v>#DIV/0!</v>
      </c>
    </row>
    <row r="214" spans="1:18" x14ac:dyDescent="0.2">
      <c r="A214" s="107"/>
      <c r="B214" s="107"/>
      <c r="C214" s="107"/>
      <c r="D214" s="109">
        <f t="shared" si="43"/>
        <v>0</v>
      </c>
      <c r="E214" s="109">
        <f t="shared" si="43"/>
        <v>0</v>
      </c>
      <c r="F214" s="22">
        <f t="shared" si="44"/>
        <v>0</v>
      </c>
      <c r="G214" s="22">
        <f t="shared" si="44"/>
        <v>0</v>
      </c>
      <c r="H214" s="22">
        <f t="shared" ref="H214:H277" si="47">C214*D214*D214</f>
        <v>0</v>
      </c>
      <c r="I214" s="22">
        <f t="shared" ref="I214:I277" si="48">C214*D214*D214*D214</f>
        <v>0</v>
      </c>
      <c r="J214" s="22">
        <f t="shared" ref="J214:J277" si="49">C214*D214*D214*D214*D214</f>
        <v>0</v>
      </c>
      <c r="K214" s="22">
        <f t="shared" ref="K214:K277" si="50">C214*E214*D214</f>
        <v>0</v>
      </c>
      <c r="L214" s="22">
        <f t="shared" ref="L214:L277" si="51">C214*E214*D214*D214</f>
        <v>0</v>
      </c>
      <c r="M214" s="22" t="e">
        <f t="shared" ca="1" si="45"/>
        <v>#DIV/0!</v>
      </c>
      <c r="N214" s="22" t="e">
        <f t="shared" ref="N214:N277" ca="1" si="52">C214*(M214-E214)^2</f>
        <v>#DIV/0!</v>
      </c>
      <c r="O214" s="110">
        <f t="shared" ref="O214:O277" ca="1" si="53">(C214*O$1-O$2*F214+O$3*H214)^2</f>
        <v>0</v>
      </c>
      <c r="P214" s="22">
        <f t="shared" ref="P214:P277" ca="1" si="54">(-C214*O$2+O$4*F214-O$5*H214)^2</f>
        <v>0</v>
      </c>
      <c r="Q214" s="22">
        <f t="shared" ref="Q214:Q277" ca="1" si="55">+(C214*O$3-F214*O$5+H214*O$6)^2</f>
        <v>0</v>
      </c>
      <c r="R214" t="e">
        <f t="shared" ca="1" si="46"/>
        <v>#DIV/0!</v>
      </c>
    </row>
    <row r="215" spans="1:18" x14ac:dyDescent="0.2">
      <c r="A215" s="107"/>
      <c r="B215" s="107"/>
      <c r="C215" s="107"/>
      <c r="D215" s="109">
        <f t="shared" si="43"/>
        <v>0</v>
      </c>
      <c r="E215" s="109">
        <f t="shared" si="43"/>
        <v>0</v>
      </c>
      <c r="F215" s="22">
        <f t="shared" si="44"/>
        <v>0</v>
      </c>
      <c r="G215" s="22">
        <f t="shared" si="44"/>
        <v>0</v>
      </c>
      <c r="H215" s="22">
        <f t="shared" si="47"/>
        <v>0</v>
      </c>
      <c r="I215" s="22">
        <f t="shared" si="48"/>
        <v>0</v>
      </c>
      <c r="J215" s="22">
        <f t="shared" si="49"/>
        <v>0</v>
      </c>
      <c r="K215" s="22">
        <f t="shared" si="50"/>
        <v>0</v>
      </c>
      <c r="L215" s="22">
        <f t="shared" si="51"/>
        <v>0</v>
      </c>
      <c r="M215" s="22" t="e">
        <f t="shared" ca="1" si="45"/>
        <v>#DIV/0!</v>
      </c>
      <c r="N215" s="22" t="e">
        <f t="shared" ca="1" si="52"/>
        <v>#DIV/0!</v>
      </c>
      <c r="O215" s="110">
        <f t="shared" ca="1" si="53"/>
        <v>0</v>
      </c>
      <c r="P215" s="22">
        <f t="shared" ca="1" si="54"/>
        <v>0</v>
      </c>
      <c r="Q215" s="22">
        <f t="shared" ca="1" si="55"/>
        <v>0</v>
      </c>
      <c r="R215" t="e">
        <f t="shared" ca="1" si="46"/>
        <v>#DIV/0!</v>
      </c>
    </row>
    <row r="216" spans="1:18" x14ac:dyDescent="0.2">
      <c r="A216" s="107"/>
      <c r="B216" s="107"/>
      <c r="C216" s="107"/>
      <c r="D216" s="109">
        <f t="shared" si="43"/>
        <v>0</v>
      </c>
      <c r="E216" s="109">
        <f t="shared" si="43"/>
        <v>0</v>
      </c>
      <c r="F216" s="22">
        <f t="shared" si="44"/>
        <v>0</v>
      </c>
      <c r="G216" s="22">
        <f t="shared" si="44"/>
        <v>0</v>
      </c>
      <c r="H216" s="22">
        <f t="shared" si="47"/>
        <v>0</v>
      </c>
      <c r="I216" s="22">
        <f t="shared" si="48"/>
        <v>0</v>
      </c>
      <c r="J216" s="22">
        <f t="shared" si="49"/>
        <v>0</v>
      </c>
      <c r="K216" s="22">
        <f t="shared" si="50"/>
        <v>0</v>
      </c>
      <c r="L216" s="22">
        <f t="shared" si="51"/>
        <v>0</v>
      </c>
      <c r="M216" s="22" t="e">
        <f t="shared" ca="1" si="45"/>
        <v>#DIV/0!</v>
      </c>
      <c r="N216" s="22" t="e">
        <f t="shared" ca="1" si="52"/>
        <v>#DIV/0!</v>
      </c>
      <c r="O216" s="110">
        <f t="shared" ca="1" si="53"/>
        <v>0</v>
      </c>
      <c r="P216" s="22">
        <f t="shared" ca="1" si="54"/>
        <v>0</v>
      </c>
      <c r="Q216" s="22">
        <f t="shared" ca="1" si="55"/>
        <v>0</v>
      </c>
      <c r="R216" t="e">
        <f t="shared" ca="1" si="46"/>
        <v>#DIV/0!</v>
      </c>
    </row>
    <row r="217" spans="1:18" x14ac:dyDescent="0.2">
      <c r="A217" s="107"/>
      <c r="B217" s="107"/>
      <c r="C217" s="107"/>
      <c r="D217" s="109">
        <f t="shared" si="43"/>
        <v>0</v>
      </c>
      <c r="E217" s="109">
        <f t="shared" si="43"/>
        <v>0</v>
      </c>
      <c r="F217" s="22">
        <f t="shared" si="44"/>
        <v>0</v>
      </c>
      <c r="G217" s="22">
        <f t="shared" si="44"/>
        <v>0</v>
      </c>
      <c r="H217" s="22">
        <f t="shared" si="47"/>
        <v>0</v>
      </c>
      <c r="I217" s="22">
        <f t="shared" si="48"/>
        <v>0</v>
      </c>
      <c r="J217" s="22">
        <f t="shared" si="49"/>
        <v>0</v>
      </c>
      <c r="K217" s="22">
        <f t="shared" si="50"/>
        <v>0</v>
      </c>
      <c r="L217" s="22">
        <f t="shared" si="51"/>
        <v>0</v>
      </c>
      <c r="M217" s="22" t="e">
        <f t="shared" ca="1" si="45"/>
        <v>#DIV/0!</v>
      </c>
      <c r="N217" s="22" t="e">
        <f t="shared" ca="1" si="52"/>
        <v>#DIV/0!</v>
      </c>
      <c r="O217" s="110">
        <f t="shared" ca="1" si="53"/>
        <v>0</v>
      </c>
      <c r="P217" s="22">
        <f t="shared" ca="1" si="54"/>
        <v>0</v>
      </c>
      <c r="Q217" s="22">
        <f t="shared" ca="1" si="55"/>
        <v>0</v>
      </c>
      <c r="R217" t="e">
        <f t="shared" ca="1" si="46"/>
        <v>#DIV/0!</v>
      </c>
    </row>
    <row r="218" spans="1:18" x14ac:dyDescent="0.2">
      <c r="A218" s="107"/>
      <c r="B218" s="107"/>
      <c r="C218" s="107"/>
      <c r="D218" s="109">
        <f t="shared" si="43"/>
        <v>0</v>
      </c>
      <c r="E218" s="109">
        <f t="shared" si="43"/>
        <v>0</v>
      </c>
      <c r="F218" s="22">
        <f t="shared" si="44"/>
        <v>0</v>
      </c>
      <c r="G218" s="22">
        <f t="shared" si="44"/>
        <v>0</v>
      </c>
      <c r="H218" s="22">
        <f t="shared" si="47"/>
        <v>0</v>
      </c>
      <c r="I218" s="22">
        <f t="shared" si="48"/>
        <v>0</v>
      </c>
      <c r="J218" s="22">
        <f t="shared" si="49"/>
        <v>0</v>
      </c>
      <c r="K218" s="22">
        <f t="shared" si="50"/>
        <v>0</v>
      </c>
      <c r="L218" s="22">
        <f t="shared" si="51"/>
        <v>0</v>
      </c>
      <c r="M218" s="22" t="e">
        <f t="shared" ca="1" si="45"/>
        <v>#DIV/0!</v>
      </c>
      <c r="N218" s="22" t="e">
        <f t="shared" ca="1" si="52"/>
        <v>#DIV/0!</v>
      </c>
      <c r="O218" s="110">
        <f t="shared" ca="1" si="53"/>
        <v>0</v>
      </c>
      <c r="P218" s="22">
        <f t="shared" ca="1" si="54"/>
        <v>0</v>
      </c>
      <c r="Q218" s="22">
        <f t="shared" ca="1" si="55"/>
        <v>0</v>
      </c>
      <c r="R218" t="e">
        <f t="shared" ca="1" si="46"/>
        <v>#DIV/0!</v>
      </c>
    </row>
    <row r="219" spans="1:18" x14ac:dyDescent="0.2">
      <c r="A219" s="107"/>
      <c r="B219" s="107"/>
      <c r="C219" s="107"/>
      <c r="D219" s="109">
        <f t="shared" si="43"/>
        <v>0</v>
      </c>
      <c r="E219" s="109">
        <f t="shared" si="43"/>
        <v>0</v>
      </c>
      <c r="F219" s="22">
        <f t="shared" si="44"/>
        <v>0</v>
      </c>
      <c r="G219" s="22">
        <f t="shared" si="44"/>
        <v>0</v>
      </c>
      <c r="H219" s="22">
        <f t="shared" si="47"/>
        <v>0</v>
      </c>
      <c r="I219" s="22">
        <f t="shared" si="48"/>
        <v>0</v>
      </c>
      <c r="J219" s="22">
        <f t="shared" si="49"/>
        <v>0</v>
      </c>
      <c r="K219" s="22">
        <f t="shared" si="50"/>
        <v>0</v>
      </c>
      <c r="L219" s="22">
        <f t="shared" si="51"/>
        <v>0</v>
      </c>
      <c r="M219" s="22" t="e">
        <f t="shared" ca="1" si="45"/>
        <v>#DIV/0!</v>
      </c>
      <c r="N219" s="22" t="e">
        <f t="shared" ca="1" si="52"/>
        <v>#DIV/0!</v>
      </c>
      <c r="O219" s="110">
        <f t="shared" ca="1" si="53"/>
        <v>0</v>
      </c>
      <c r="P219" s="22">
        <f t="shared" ca="1" si="54"/>
        <v>0</v>
      </c>
      <c r="Q219" s="22">
        <f t="shared" ca="1" si="55"/>
        <v>0</v>
      </c>
      <c r="R219" t="e">
        <f t="shared" ca="1" si="46"/>
        <v>#DIV/0!</v>
      </c>
    </row>
    <row r="220" spans="1:18" x14ac:dyDescent="0.2">
      <c r="A220" s="107"/>
      <c r="B220" s="107"/>
      <c r="C220" s="107"/>
      <c r="D220" s="109">
        <f t="shared" si="43"/>
        <v>0</v>
      </c>
      <c r="E220" s="109">
        <f t="shared" si="43"/>
        <v>0</v>
      </c>
      <c r="F220" s="22">
        <f t="shared" si="44"/>
        <v>0</v>
      </c>
      <c r="G220" s="22">
        <f t="shared" si="44"/>
        <v>0</v>
      </c>
      <c r="H220" s="22">
        <f t="shared" si="47"/>
        <v>0</v>
      </c>
      <c r="I220" s="22">
        <f t="shared" si="48"/>
        <v>0</v>
      </c>
      <c r="J220" s="22">
        <f t="shared" si="49"/>
        <v>0</v>
      </c>
      <c r="K220" s="22">
        <f t="shared" si="50"/>
        <v>0</v>
      </c>
      <c r="L220" s="22">
        <f t="shared" si="51"/>
        <v>0</v>
      </c>
      <c r="M220" s="22" t="e">
        <f t="shared" ca="1" si="45"/>
        <v>#DIV/0!</v>
      </c>
      <c r="N220" s="22" t="e">
        <f t="shared" ca="1" si="52"/>
        <v>#DIV/0!</v>
      </c>
      <c r="O220" s="110">
        <f t="shared" ca="1" si="53"/>
        <v>0</v>
      </c>
      <c r="P220" s="22">
        <f t="shared" ca="1" si="54"/>
        <v>0</v>
      </c>
      <c r="Q220" s="22">
        <f t="shared" ca="1" si="55"/>
        <v>0</v>
      </c>
      <c r="R220" t="e">
        <f t="shared" ca="1" si="46"/>
        <v>#DIV/0!</v>
      </c>
    </row>
    <row r="221" spans="1:18" x14ac:dyDescent="0.2">
      <c r="A221" s="107"/>
      <c r="B221" s="107"/>
      <c r="C221" s="107"/>
      <c r="D221" s="109">
        <f t="shared" si="43"/>
        <v>0</v>
      </c>
      <c r="E221" s="109">
        <f t="shared" si="43"/>
        <v>0</v>
      </c>
      <c r="F221" s="22">
        <f t="shared" si="44"/>
        <v>0</v>
      </c>
      <c r="G221" s="22">
        <f t="shared" si="44"/>
        <v>0</v>
      </c>
      <c r="H221" s="22">
        <f t="shared" si="47"/>
        <v>0</v>
      </c>
      <c r="I221" s="22">
        <f t="shared" si="48"/>
        <v>0</v>
      </c>
      <c r="J221" s="22">
        <f t="shared" si="49"/>
        <v>0</v>
      </c>
      <c r="K221" s="22">
        <f t="shared" si="50"/>
        <v>0</v>
      </c>
      <c r="L221" s="22">
        <f t="shared" si="51"/>
        <v>0</v>
      </c>
      <c r="M221" s="22" t="e">
        <f t="shared" ca="1" si="45"/>
        <v>#DIV/0!</v>
      </c>
      <c r="N221" s="22" t="e">
        <f t="shared" ca="1" si="52"/>
        <v>#DIV/0!</v>
      </c>
      <c r="O221" s="110">
        <f t="shared" ca="1" si="53"/>
        <v>0</v>
      </c>
      <c r="P221" s="22">
        <f t="shared" ca="1" si="54"/>
        <v>0</v>
      </c>
      <c r="Q221" s="22">
        <f t="shared" ca="1" si="55"/>
        <v>0</v>
      </c>
      <c r="R221" t="e">
        <f t="shared" ca="1" si="46"/>
        <v>#DIV/0!</v>
      </c>
    </row>
    <row r="222" spans="1:18" x14ac:dyDescent="0.2">
      <c r="A222" s="107"/>
      <c r="B222" s="107"/>
      <c r="C222" s="107"/>
      <c r="D222" s="109">
        <f t="shared" si="43"/>
        <v>0</v>
      </c>
      <c r="E222" s="109">
        <f t="shared" si="43"/>
        <v>0</v>
      </c>
      <c r="F222" s="22">
        <f t="shared" si="44"/>
        <v>0</v>
      </c>
      <c r="G222" s="22">
        <f t="shared" si="44"/>
        <v>0</v>
      </c>
      <c r="H222" s="22">
        <f t="shared" si="47"/>
        <v>0</v>
      </c>
      <c r="I222" s="22">
        <f t="shared" si="48"/>
        <v>0</v>
      </c>
      <c r="J222" s="22">
        <f t="shared" si="49"/>
        <v>0</v>
      </c>
      <c r="K222" s="22">
        <f t="shared" si="50"/>
        <v>0</v>
      </c>
      <c r="L222" s="22">
        <f t="shared" si="51"/>
        <v>0</v>
      </c>
      <c r="M222" s="22" t="e">
        <f t="shared" ca="1" si="45"/>
        <v>#DIV/0!</v>
      </c>
      <c r="N222" s="22" t="e">
        <f t="shared" ca="1" si="52"/>
        <v>#DIV/0!</v>
      </c>
      <c r="O222" s="110">
        <f t="shared" ca="1" si="53"/>
        <v>0</v>
      </c>
      <c r="P222" s="22">
        <f t="shared" ca="1" si="54"/>
        <v>0</v>
      </c>
      <c r="Q222" s="22">
        <f t="shared" ca="1" si="55"/>
        <v>0</v>
      </c>
      <c r="R222" t="e">
        <f t="shared" ca="1" si="46"/>
        <v>#DIV/0!</v>
      </c>
    </row>
    <row r="223" spans="1:18" x14ac:dyDescent="0.2">
      <c r="A223" s="107"/>
      <c r="B223" s="107"/>
      <c r="C223" s="107"/>
      <c r="D223" s="109">
        <f t="shared" si="43"/>
        <v>0</v>
      </c>
      <c r="E223" s="109">
        <f t="shared" si="43"/>
        <v>0</v>
      </c>
      <c r="F223" s="22">
        <f t="shared" si="44"/>
        <v>0</v>
      </c>
      <c r="G223" s="22">
        <f t="shared" si="44"/>
        <v>0</v>
      </c>
      <c r="H223" s="22">
        <f t="shared" si="47"/>
        <v>0</v>
      </c>
      <c r="I223" s="22">
        <f t="shared" si="48"/>
        <v>0</v>
      </c>
      <c r="J223" s="22">
        <f t="shared" si="49"/>
        <v>0</v>
      </c>
      <c r="K223" s="22">
        <f t="shared" si="50"/>
        <v>0</v>
      </c>
      <c r="L223" s="22">
        <f t="shared" si="51"/>
        <v>0</v>
      </c>
      <c r="M223" s="22" t="e">
        <f t="shared" ca="1" si="45"/>
        <v>#DIV/0!</v>
      </c>
      <c r="N223" s="22" t="e">
        <f t="shared" ca="1" si="52"/>
        <v>#DIV/0!</v>
      </c>
      <c r="O223" s="110">
        <f t="shared" ca="1" si="53"/>
        <v>0</v>
      </c>
      <c r="P223" s="22">
        <f t="shared" ca="1" si="54"/>
        <v>0</v>
      </c>
      <c r="Q223" s="22">
        <f t="shared" ca="1" si="55"/>
        <v>0</v>
      </c>
      <c r="R223" t="e">
        <f t="shared" ca="1" si="46"/>
        <v>#DIV/0!</v>
      </c>
    </row>
    <row r="224" spans="1:18" x14ac:dyDescent="0.2">
      <c r="A224" s="107"/>
      <c r="B224" s="107"/>
      <c r="C224" s="107"/>
      <c r="D224" s="109">
        <f t="shared" si="43"/>
        <v>0</v>
      </c>
      <c r="E224" s="109">
        <f t="shared" si="43"/>
        <v>0</v>
      </c>
      <c r="F224" s="22">
        <f t="shared" si="44"/>
        <v>0</v>
      </c>
      <c r="G224" s="22">
        <f t="shared" si="44"/>
        <v>0</v>
      </c>
      <c r="H224" s="22">
        <f t="shared" si="47"/>
        <v>0</v>
      </c>
      <c r="I224" s="22">
        <f t="shared" si="48"/>
        <v>0</v>
      </c>
      <c r="J224" s="22">
        <f t="shared" si="49"/>
        <v>0</v>
      </c>
      <c r="K224" s="22">
        <f t="shared" si="50"/>
        <v>0</v>
      </c>
      <c r="L224" s="22">
        <f t="shared" si="51"/>
        <v>0</v>
      </c>
      <c r="M224" s="22" t="e">
        <f t="shared" ca="1" si="45"/>
        <v>#DIV/0!</v>
      </c>
      <c r="N224" s="22" t="e">
        <f t="shared" ca="1" si="52"/>
        <v>#DIV/0!</v>
      </c>
      <c r="O224" s="110">
        <f t="shared" ca="1" si="53"/>
        <v>0</v>
      </c>
      <c r="P224" s="22">
        <f t="shared" ca="1" si="54"/>
        <v>0</v>
      </c>
      <c r="Q224" s="22">
        <f t="shared" ca="1" si="55"/>
        <v>0</v>
      </c>
      <c r="R224" t="e">
        <f t="shared" ca="1" si="46"/>
        <v>#DIV/0!</v>
      </c>
    </row>
    <row r="225" spans="1:18" x14ac:dyDescent="0.2">
      <c r="A225" s="107"/>
      <c r="B225" s="107"/>
      <c r="C225" s="107"/>
      <c r="D225" s="109">
        <f t="shared" si="43"/>
        <v>0</v>
      </c>
      <c r="E225" s="109">
        <f t="shared" si="43"/>
        <v>0</v>
      </c>
      <c r="F225" s="22">
        <f t="shared" si="44"/>
        <v>0</v>
      </c>
      <c r="G225" s="22">
        <f t="shared" si="44"/>
        <v>0</v>
      </c>
      <c r="H225" s="22">
        <f t="shared" si="47"/>
        <v>0</v>
      </c>
      <c r="I225" s="22">
        <f t="shared" si="48"/>
        <v>0</v>
      </c>
      <c r="J225" s="22">
        <f t="shared" si="49"/>
        <v>0</v>
      </c>
      <c r="K225" s="22">
        <f t="shared" si="50"/>
        <v>0</v>
      </c>
      <c r="L225" s="22">
        <f t="shared" si="51"/>
        <v>0</v>
      </c>
      <c r="M225" s="22" t="e">
        <f t="shared" ca="1" si="45"/>
        <v>#DIV/0!</v>
      </c>
      <c r="N225" s="22" t="e">
        <f t="shared" ca="1" si="52"/>
        <v>#DIV/0!</v>
      </c>
      <c r="O225" s="110">
        <f t="shared" ca="1" si="53"/>
        <v>0</v>
      </c>
      <c r="P225" s="22">
        <f t="shared" ca="1" si="54"/>
        <v>0</v>
      </c>
      <c r="Q225" s="22">
        <f t="shared" ca="1" si="55"/>
        <v>0</v>
      </c>
      <c r="R225" t="e">
        <f t="shared" ca="1" si="46"/>
        <v>#DIV/0!</v>
      </c>
    </row>
    <row r="226" spans="1:18" x14ac:dyDescent="0.2">
      <c r="A226" s="107"/>
      <c r="B226" s="107"/>
      <c r="C226" s="107"/>
      <c r="D226" s="109">
        <f t="shared" si="43"/>
        <v>0</v>
      </c>
      <c r="E226" s="109">
        <f t="shared" si="43"/>
        <v>0</v>
      </c>
      <c r="F226" s="22">
        <f t="shared" si="44"/>
        <v>0</v>
      </c>
      <c r="G226" s="22">
        <f t="shared" si="44"/>
        <v>0</v>
      </c>
      <c r="H226" s="22">
        <f t="shared" si="47"/>
        <v>0</v>
      </c>
      <c r="I226" s="22">
        <f t="shared" si="48"/>
        <v>0</v>
      </c>
      <c r="J226" s="22">
        <f t="shared" si="49"/>
        <v>0</v>
      </c>
      <c r="K226" s="22">
        <f t="shared" si="50"/>
        <v>0</v>
      </c>
      <c r="L226" s="22">
        <f t="shared" si="51"/>
        <v>0</v>
      </c>
      <c r="M226" s="22" t="e">
        <f t="shared" ca="1" si="45"/>
        <v>#DIV/0!</v>
      </c>
      <c r="N226" s="22" t="e">
        <f t="shared" ca="1" si="52"/>
        <v>#DIV/0!</v>
      </c>
      <c r="O226" s="110">
        <f t="shared" ca="1" si="53"/>
        <v>0</v>
      </c>
      <c r="P226" s="22">
        <f t="shared" ca="1" si="54"/>
        <v>0</v>
      </c>
      <c r="Q226" s="22">
        <f t="shared" ca="1" si="55"/>
        <v>0</v>
      </c>
      <c r="R226" t="e">
        <f t="shared" ca="1" si="46"/>
        <v>#DIV/0!</v>
      </c>
    </row>
    <row r="227" spans="1:18" x14ac:dyDescent="0.2">
      <c r="A227" s="107"/>
      <c r="B227" s="107"/>
      <c r="C227" s="107"/>
      <c r="D227" s="109">
        <f t="shared" si="43"/>
        <v>0</v>
      </c>
      <c r="E227" s="109">
        <f t="shared" si="43"/>
        <v>0</v>
      </c>
      <c r="F227" s="22">
        <f t="shared" si="44"/>
        <v>0</v>
      </c>
      <c r="G227" s="22">
        <f t="shared" si="44"/>
        <v>0</v>
      </c>
      <c r="H227" s="22">
        <f t="shared" si="47"/>
        <v>0</v>
      </c>
      <c r="I227" s="22">
        <f t="shared" si="48"/>
        <v>0</v>
      </c>
      <c r="J227" s="22">
        <f t="shared" si="49"/>
        <v>0</v>
      </c>
      <c r="K227" s="22">
        <f t="shared" si="50"/>
        <v>0</v>
      </c>
      <c r="L227" s="22">
        <f t="shared" si="51"/>
        <v>0</v>
      </c>
      <c r="M227" s="22" t="e">
        <f t="shared" ca="1" si="45"/>
        <v>#DIV/0!</v>
      </c>
      <c r="N227" s="22" t="e">
        <f t="shared" ca="1" si="52"/>
        <v>#DIV/0!</v>
      </c>
      <c r="O227" s="110">
        <f t="shared" ca="1" si="53"/>
        <v>0</v>
      </c>
      <c r="P227" s="22">
        <f t="shared" ca="1" si="54"/>
        <v>0</v>
      </c>
      <c r="Q227" s="22">
        <f t="shared" ca="1" si="55"/>
        <v>0</v>
      </c>
      <c r="R227" t="e">
        <f t="shared" ca="1" si="46"/>
        <v>#DIV/0!</v>
      </c>
    </row>
    <row r="228" spans="1:18" x14ac:dyDescent="0.2">
      <c r="A228" s="107"/>
      <c r="B228" s="107"/>
      <c r="C228" s="107"/>
      <c r="D228" s="109">
        <f t="shared" si="43"/>
        <v>0</v>
      </c>
      <c r="E228" s="109">
        <f t="shared" si="43"/>
        <v>0</v>
      </c>
      <c r="F228" s="22">
        <f t="shared" si="44"/>
        <v>0</v>
      </c>
      <c r="G228" s="22">
        <f t="shared" si="44"/>
        <v>0</v>
      </c>
      <c r="H228" s="22">
        <f t="shared" si="47"/>
        <v>0</v>
      </c>
      <c r="I228" s="22">
        <f t="shared" si="48"/>
        <v>0</v>
      </c>
      <c r="J228" s="22">
        <f t="shared" si="49"/>
        <v>0</v>
      </c>
      <c r="K228" s="22">
        <f t="shared" si="50"/>
        <v>0</v>
      </c>
      <c r="L228" s="22">
        <f t="shared" si="51"/>
        <v>0</v>
      </c>
      <c r="M228" s="22" t="e">
        <f t="shared" ca="1" si="45"/>
        <v>#DIV/0!</v>
      </c>
      <c r="N228" s="22" t="e">
        <f t="shared" ca="1" si="52"/>
        <v>#DIV/0!</v>
      </c>
      <c r="O228" s="110">
        <f t="shared" ca="1" si="53"/>
        <v>0</v>
      </c>
      <c r="P228" s="22">
        <f t="shared" ca="1" si="54"/>
        <v>0</v>
      </c>
      <c r="Q228" s="22">
        <f t="shared" ca="1" si="55"/>
        <v>0</v>
      </c>
      <c r="R228" t="e">
        <f t="shared" ca="1" si="46"/>
        <v>#DIV/0!</v>
      </c>
    </row>
    <row r="229" spans="1:18" x14ac:dyDescent="0.2">
      <c r="A229" s="107"/>
      <c r="B229" s="107"/>
      <c r="C229" s="107"/>
      <c r="D229" s="109">
        <f t="shared" si="43"/>
        <v>0</v>
      </c>
      <c r="E229" s="109">
        <f t="shared" si="43"/>
        <v>0</v>
      </c>
      <c r="F229" s="22">
        <f t="shared" si="44"/>
        <v>0</v>
      </c>
      <c r="G229" s="22">
        <f t="shared" si="44"/>
        <v>0</v>
      </c>
      <c r="H229" s="22">
        <f t="shared" si="47"/>
        <v>0</v>
      </c>
      <c r="I229" s="22">
        <f t="shared" si="48"/>
        <v>0</v>
      </c>
      <c r="J229" s="22">
        <f t="shared" si="49"/>
        <v>0</v>
      </c>
      <c r="K229" s="22">
        <f t="shared" si="50"/>
        <v>0</v>
      </c>
      <c r="L229" s="22">
        <f t="shared" si="51"/>
        <v>0</v>
      </c>
      <c r="M229" s="22" t="e">
        <f t="shared" ca="1" si="45"/>
        <v>#DIV/0!</v>
      </c>
      <c r="N229" s="22" t="e">
        <f t="shared" ca="1" si="52"/>
        <v>#DIV/0!</v>
      </c>
      <c r="O229" s="110">
        <f t="shared" ca="1" si="53"/>
        <v>0</v>
      </c>
      <c r="P229" s="22">
        <f t="shared" ca="1" si="54"/>
        <v>0</v>
      </c>
      <c r="Q229" s="22">
        <f t="shared" ca="1" si="55"/>
        <v>0</v>
      </c>
      <c r="R229" t="e">
        <f t="shared" ca="1" si="46"/>
        <v>#DIV/0!</v>
      </c>
    </row>
    <row r="230" spans="1:18" x14ac:dyDescent="0.2">
      <c r="A230" s="107"/>
      <c r="B230" s="107"/>
      <c r="C230" s="107"/>
      <c r="D230" s="109">
        <f t="shared" si="43"/>
        <v>0</v>
      </c>
      <c r="E230" s="109">
        <f t="shared" si="43"/>
        <v>0</v>
      </c>
      <c r="F230" s="22">
        <f t="shared" si="44"/>
        <v>0</v>
      </c>
      <c r="G230" s="22">
        <f t="shared" si="44"/>
        <v>0</v>
      </c>
      <c r="H230" s="22">
        <f t="shared" si="47"/>
        <v>0</v>
      </c>
      <c r="I230" s="22">
        <f t="shared" si="48"/>
        <v>0</v>
      </c>
      <c r="J230" s="22">
        <f t="shared" si="49"/>
        <v>0</v>
      </c>
      <c r="K230" s="22">
        <f t="shared" si="50"/>
        <v>0</v>
      </c>
      <c r="L230" s="22">
        <f t="shared" si="51"/>
        <v>0</v>
      </c>
      <c r="M230" s="22" t="e">
        <f t="shared" ca="1" si="45"/>
        <v>#DIV/0!</v>
      </c>
      <c r="N230" s="22" t="e">
        <f t="shared" ca="1" si="52"/>
        <v>#DIV/0!</v>
      </c>
      <c r="O230" s="110">
        <f t="shared" ca="1" si="53"/>
        <v>0</v>
      </c>
      <c r="P230" s="22">
        <f t="shared" ca="1" si="54"/>
        <v>0</v>
      </c>
      <c r="Q230" s="22">
        <f t="shared" ca="1" si="55"/>
        <v>0</v>
      </c>
      <c r="R230" t="e">
        <f t="shared" ca="1" si="46"/>
        <v>#DIV/0!</v>
      </c>
    </row>
    <row r="231" spans="1:18" x14ac:dyDescent="0.2">
      <c r="A231" s="107"/>
      <c r="B231" s="107"/>
      <c r="C231" s="107"/>
      <c r="D231" s="109">
        <f t="shared" si="43"/>
        <v>0</v>
      </c>
      <c r="E231" s="109">
        <f t="shared" si="43"/>
        <v>0</v>
      </c>
      <c r="F231" s="22">
        <f t="shared" si="44"/>
        <v>0</v>
      </c>
      <c r="G231" s="22">
        <f t="shared" si="44"/>
        <v>0</v>
      </c>
      <c r="H231" s="22">
        <f t="shared" si="47"/>
        <v>0</v>
      </c>
      <c r="I231" s="22">
        <f t="shared" si="48"/>
        <v>0</v>
      </c>
      <c r="J231" s="22">
        <f t="shared" si="49"/>
        <v>0</v>
      </c>
      <c r="K231" s="22">
        <f t="shared" si="50"/>
        <v>0</v>
      </c>
      <c r="L231" s="22">
        <f t="shared" si="51"/>
        <v>0</v>
      </c>
      <c r="M231" s="22" t="e">
        <f t="shared" ca="1" si="45"/>
        <v>#DIV/0!</v>
      </c>
      <c r="N231" s="22" t="e">
        <f t="shared" ca="1" si="52"/>
        <v>#DIV/0!</v>
      </c>
      <c r="O231" s="110">
        <f t="shared" ca="1" si="53"/>
        <v>0</v>
      </c>
      <c r="P231" s="22">
        <f t="shared" ca="1" si="54"/>
        <v>0</v>
      </c>
      <c r="Q231" s="22">
        <f t="shared" ca="1" si="55"/>
        <v>0</v>
      </c>
      <c r="R231" t="e">
        <f t="shared" ca="1" si="46"/>
        <v>#DIV/0!</v>
      </c>
    </row>
    <row r="232" spans="1:18" x14ac:dyDescent="0.2">
      <c r="A232" s="107"/>
      <c r="B232" s="107"/>
      <c r="C232" s="107"/>
      <c r="D232" s="109">
        <f t="shared" si="43"/>
        <v>0</v>
      </c>
      <c r="E232" s="109">
        <f t="shared" si="43"/>
        <v>0</v>
      </c>
      <c r="F232" s="22">
        <f t="shared" si="44"/>
        <v>0</v>
      </c>
      <c r="G232" s="22">
        <f t="shared" si="44"/>
        <v>0</v>
      </c>
      <c r="H232" s="22">
        <f t="shared" si="47"/>
        <v>0</v>
      </c>
      <c r="I232" s="22">
        <f t="shared" si="48"/>
        <v>0</v>
      </c>
      <c r="J232" s="22">
        <f t="shared" si="49"/>
        <v>0</v>
      </c>
      <c r="K232" s="22">
        <f t="shared" si="50"/>
        <v>0</v>
      </c>
      <c r="L232" s="22">
        <f t="shared" si="51"/>
        <v>0</v>
      </c>
      <c r="M232" s="22" t="e">
        <f t="shared" ca="1" si="45"/>
        <v>#DIV/0!</v>
      </c>
      <c r="N232" s="22" t="e">
        <f t="shared" ca="1" si="52"/>
        <v>#DIV/0!</v>
      </c>
      <c r="O232" s="110">
        <f t="shared" ca="1" si="53"/>
        <v>0</v>
      </c>
      <c r="P232" s="22">
        <f t="shared" ca="1" si="54"/>
        <v>0</v>
      </c>
      <c r="Q232" s="22">
        <f t="shared" ca="1" si="55"/>
        <v>0</v>
      </c>
      <c r="R232" t="e">
        <f t="shared" ca="1" si="46"/>
        <v>#DIV/0!</v>
      </c>
    </row>
    <row r="233" spans="1:18" x14ac:dyDescent="0.2">
      <c r="A233" s="107"/>
      <c r="B233" s="107"/>
      <c r="C233" s="107"/>
      <c r="D233" s="109">
        <f t="shared" si="43"/>
        <v>0</v>
      </c>
      <c r="E233" s="109">
        <f t="shared" si="43"/>
        <v>0</v>
      </c>
      <c r="F233" s="22">
        <f t="shared" si="44"/>
        <v>0</v>
      </c>
      <c r="G233" s="22">
        <f t="shared" si="44"/>
        <v>0</v>
      </c>
      <c r="H233" s="22">
        <f t="shared" si="47"/>
        <v>0</v>
      </c>
      <c r="I233" s="22">
        <f t="shared" si="48"/>
        <v>0</v>
      </c>
      <c r="J233" s="22">
        <f t="shared" si="49"/>
        <v>0</v>
      </c>
      <c r="K233" s="22">
        <f t="shared" si="50"/>
        <v>0</v>
      </c>
      <c r="L233" s="22">
        <f t="shared" si="51"/>
        <v>0</v>
      </c>
      <c r="M233" s="22" t="e">
        <f t="shared" ca="1" si="45"/>
        <v>#DIV/0!</v>
      </c>
      <c r="N233" s="22" t="e">
        <f t="shared" ca="1" si="52"/>
        <v>#DIV/0!</v>
      </c>
      <c r="O233" s="110">
        <f t="shared" ca="1" si="53"/>
        <v>0</v>
      </c>
      <c r="P233" s="22">
        <f t="shared" ca="1" si="54"/>
        <v>0</v>
      </c>
      <c r="Q233" s="22">
        <f t="shared" ca="1" si="55"/>
        <v>0</v>
      </c>
      <c r="R233" t="e">
        <f t="shared" ca="1" si="46"/>
        <v>#DIV/0!</v>
      </c>
    </row>
    <row r="234" spans="1:18" x14ac:dyDescent="0.2">
      <c r="A234" s="107"/>
      <c r="B234" s="107"/>
      <c r="C234" s="107"/>
      <c r="D234" s="109">
        <f t="shared" si="43"/>
        <v>0</v>
      </c>
      <c r="E234" s="109">
        <f t="shared" si="43"/>
        <v>0</v>
      </c>
      <c r="F234" s="22">
        <f t="shared" si="44"/>
        <v>0</v>
      </c>
      <c r="G234" s="22">
        <f t="shared" si="44"/>
        <v>0</v>
      </c>
      <c r="H234" s="22">
        <f t="shared" si="47"/>
        <v>0</v>
      </c>
      <c r="I234" s="22">
        <f t="shared" si="48"/>
        <v>0</v>
      </c>
      <c r="J234" s="22">
        <f t="shared" si="49"/>
        <v>0</v>
      </c>
      <c r="K234" s="22">
        <f t="shared" si="50"/>
        <v>0</v>
      </c>
      <c r="L234" s="22">
        <f t="shared" si="51"/>
        <v>0</v>
      </c>
      <c r="M234" s="22" t="e">
        <f t="shared" ca="1" si="45"/>
        <v>#DIV/0!</v>
      </c>
      <c r="N234" s="22" t="e">
        <f t="shared" ca="1" si="52"/>
        <v>#DIV/0!</v>
      </c>
      <c r="O234" s="110">
        <f t="shared" ca="1" si="53"/>
        <v>0</v>
      </c>
      <c r="P234" s="22">
        <f t="shared" ca="1" si="54"/>
        <v>0</v>
      </c>
      <c r="Q234" s="22">
        <f t="shared" ca="1" si="55"/>
        <v>0</v>
      </c>
      <c r="R234" t="e">
        <f t="shared" ca="1" si="46"/>
        <v>#DIV/0!</v>
      </c>
    </row>
    <row r="235" spans="1:18" x14ac:dyDescent="0.2">
      <c r="A235" s="107"/>
      <c r="B235" s="107"/>
      <c r="C235" s="107"/>
      <c r="D235" s="109">
        <f t="shared" si="43"/>
        <v>0</v>
      </c>
      <c r="E235" s="109">
        <f t="shared" si="43"/>
        <v>0</v>
      </c>
      <c r="F235" s="22">
        <f t="shared" si="44"/>
        <v>0</v>
      </c>
      <c r="G235" s="22">
        <f t="shared" si="44"/>
        <v>0</v>
      </c>
      <c r="H235" s="22">
        <f t="shared" si="47"/>
        <v>0</v>
      </c>
      <c r="I235" s="22">
        <f t="shared" si="48"/>
        <v>0</v>
      </c>
      <c r="J235" s="22">
        <f t="shared" si="49"/>
        <v>0</v>
      </c>
      <c r="K235" s="22">
        <f t="shared" si="50"/>
        <v>0</v>
      </c>
      <c r="L235" s="22">
        <f t="shared" si="51"/>
        <v>0</v>
      </c>
      <c r="M235" s="22" t="e">
        <f t="shared" ca="1" si="45"/>
        <v>#DIV/0!</v>
      </c>
      <c r="N235" s="22" t="e">
        <f t="shared" ca="1" si="52"/>
        <v>#DIV/0!</v>
      </c>
      <c r="O235" s="110">
        <f t="shared" ca="1" si="53"/>
        <v>0</v>
      </c>
      <c r="P235" s="22">
        <f t="shared" ca="1" si="54"/>
        <v>0</v>
      </c>
      <c r="Q235" s="22">
        <f t="shared" ca="1" si="55"/>
        <v>0</v>
      </c>
      <c r="R235" t="e">
        <f t="shared" ca="1" si="46"/>
        <v>#DIV/0!</v>
      </c>
    </row>
    <row r="236" spans="1:18" x14ac:dyDescent="0.2">
      <c r="A236" s="107"/>
      <c r="B236" s="107"/>
      <c r="C236" s="107"/>
      <c r="D236" s="109">
        <f t="shared" si="43"/>
        <v>0</v>
      </c>
      <c r="E236" s="109">
        <f t="shared" si="43"/>
        <v>0</v>
      </c>
      <c r="F236" s="22">
        <f t="shared" si="44"/>
        <v>0</v>
      </c>
      <c r="G236" s="22">
        <f t="shared" si="44"/>
        <v>0</v>
      </c>
      <c r="H236" s="22">
        <f t="shared" si="47"/>
        <v>0</v>
      </c>
      <c r="I236" s="22">
        <f t="shared" si="48"/>
        <v>0</v>
      </c>
      <c r="J236" s="22">
        <f t="shared" si="49"/>
        <v>0</v>
      </c>
      <c r="K236" s="22">
        <f t="shared" si="50"/>
        <v>0</v>
      </c>
      <c r="L236" s="22">
        <f t="shared" si="51"/>
        <v>0</v>
      </c>
      <c r="M236" s="22" t="e">
        <f t="shared" ca="1" si="45"/>
        <v>#DIV/0!</v>
      </c>
      <c r="N236" s="22" t="e">
        <f t="shared" ca="1" si="52"/>
        <v>#DIV/0!</v>
      </c>
      <c r="O236" s="110">
        <f t="shared" ca="1" si="53"/>
        <v>0</v>
      </c>
      <c r="P236" s="22">
        <f t="shared" ca="1" si="54"/>
        <v>0</v>
      </c>
      <c r="Q236" s="22">
        <f t="shared" ca="1" si="55"/>
        <v>0</v>
      </c>
      <c r="R236" t="e">
        <f t="shared" ca="1" si="46"/>
        <v>#DIV/0!</v>
      </c>
    </row>
    <row r="237" spans="1:18" x14ac:dyDescent="0.2">
      <c r="A237" s="107"/>
      <c r="B237" s="107"/>
      <c r="C237" s="107"/>
      <c r="D237" s="109">
        <f t="shared" si="43"/>
        <v>0</v>
      </c>
      <c r="E237" s="109">
        <f t="shared" si="43"/>
        <v>0</v>
      </c>
      <c r="F237" s="22">
        <f t="shared" si="44"/>
        <v>0</v>
      </c>
      <c r="G237" s="22">
        <f t="shared" si="44"/>
        <v>0</v>
      </c>
      <c r="H237" s="22">
        <f t="shared" si="47"/>
        <v>0</v>
      </c>
      <c r="I237" s="22">
        <f t="shared" si="48"/>
        <v>0</v>
      </c>
      <c r="J237" s="22">
        <f t="shared" si="49"/>
        <v>0</v>
      </c>
      <c r="K237" s="22">
        <f t="shared" si="50"/>
        <v>0</v>
      </c>
      <c r="L237" s="22">
        <f t="shared" si="51"/>
        <v>0</v>
      </c>
      <c r="M237" s="22" t="e">
        <f t="shared" ca="1" si="45"/>
        <v>#DIV/0!</v>
      </c>
      <c r="N237" s="22" t="e">
        <f t="shared" ca="1" si="52"/>
        <v>#DIV/0!</v>
      </c>
      <c r="O237" s="110">
        <f t="shared" ca="1" si="53"/>
        <v>0</v>
      </c>
      <c r="P237" s="22">
        <f t="shared" ca="1" si="54"/>
        <v>0</v>
      </c>
      <c r="Q237" s="22">
        <f t="shared" ca="1" si="55"/>
        <v>0</v>
      </c>
      <c r="R237" t="e">
        <f t="shared" ca="1" si="46"/>
        <v>#DIV/0!</v>
      </c>
    </row>
    <row r="238" spans="1:18" x14ac:dyDescent="0.2">
      <c r="A238" s="107"/>
      <c r="B238" s="107"/>
      <c r="C238" s="107"/>
      <c r="D238" s="109">
        <f t="shared" si="43"/>
        <v>0</v>
      </c>
      <c r="E238" s="109">
        <f t="shared" si="43"/>
        <v>0</v>
      </c>
      <c r="F238" s="22">
        <f t="shared" si="44"/>
        <v>0</v>
      </c>
      <c r="G238" s="22">
        <f t="shared" si="44"/>
        <v>0</v>
      </c>
      <c r="H238" s="22">
        <f t="shared" si="47"/>
        <v>0</v>
      </c>
      <c r="I238" s="22">
        <f t="shared" si="48"/>
        <v>0</v>
      </c>
      <c r="J238" s="22">
        <f t="shared" si="49"/>
        <v>0</v>
      </c>
      <c r="K238" s="22">
        <f t="shared" si="50"/>
        <v>0</v>
      </c>
      <c r="L238" s="22">
        <f t="shared" si="51"/>
        <v>0</v>
      </c>
      <c r="M238" s="22" t="e">
        <f t="shared" ca="1" si="45"/>
        <v>#DIV/0!</v>
      </c>
      <c r="N238" s="22" t="e">
        <f t="shared" ca="1" si="52"/>
        <v>#DIV/0!</v>
      </c>
      <c r="O238" s="110">
        <f t="shared" ca="1" si="53"/>
        <v>0</v>
      </c>
      <c r="P238" s="22">
        <f t="shared" ca="1" si="54"/>
        <v>0</v>
      </c>
      <c r="Q238" s="22">
        <f t="shared" ca="1" si="55"/>
        <v>0</v>
      </c>
      <c r="R238" t="e">
        <f t="shared" ca="1" si="46"/>
        <v>#DIV/0!</v>
      </c>
    </row>
    <row r="239" spans="1:18" x14ac:dyDescent="0.2">
      <c r="A239" s="107"/>
      <c r="B239" s="107"/>
      <c r="C239" s="107"/>
      <c r="D239" s="109">
        <f t="shared" si="43"/>
        <v>0</v>
      </c>
      <c r="E239" s="109">
        <f t="shared" si="43"/>
        <v>0</v>
      </c>
      <c r="F239" s="22">
        <f t="shared" si="44"/>
        <v>0</v>
      </c>
      <c r="G239" s="22">
        <f t="shared" si="44"/>
        <v>0</v>
      </c>
      <c r="H239" s="22">
        <f t="shared" si="47"/>
        <v>0</v>
      </c>
      <c r="I239" s="22">
        <f t="shared" si="48"/>
        <v>0</v>
      </c>
      <c r="J239" s="22">
        <f t="shared" si="49"/>
        <v>0</v>
      </c>
      <c r="K239" s="22">
        <f t="shared" si="50"/>
        <v>0</v>
      </c>
      <c r="L239" s="22">
        <f t="shared" si="51"/>
        <v>0</v>
      </c>
      <c r="M239" s="22" t="e">
        <f t="shared" ca="1" si="45"/>
        <v>#DIV/0!</v>
      </c>
      <c r="N239" s="22" t="e">
        <f t="shared" ca="1" si="52"/>
        <v>#DIV/0!</v>
      </c>
      <c r="O239" s="110">
        <f t="shared" ca="1" si="53"/>
        <v>0</v>
      </c>
      <c r="P239" s="22">
        <f t="shared" ca="1" si="54"/>
        <v>0</v>
      </c>
      <c r="Q239" s="22">
        <f t="shared" ca="1" si="55"/>
        <v>0</v>
      </c>
      <c r="R239" t="e">
        <f t="shared" ca="1" si="46"/>
        <v>#DIV/0!</v>
      </c>
    </row>
    <row r="240" spans="1:18" x14ac:dyDescent="0.2">
      <c r="A240" s="107"/>
      <c r="B240" s="107"/>
      <c r="C240" s="107"/>
      <c r="D240" s="109">
        <f t="shared" si="43"/>
        <v>0</v>
      </c>
      <c r="E240" s="109">
        <f t="shared" si="43"/>
        <v>0</v>
      </c>
      <c r="F240" s="22">
        <f t="shared" si="44"/>
        <v>0</v>
      </c>
      <c r="G240" s="22">
        <f t="shared" si="44"/>
        <v>0</v>
      </c>
      <c r="H240" s="22">
        <f t="shared" si="47"/>
        <v>0</v>
      </c>
      <c r="I240" s="22">
        <f t="shared" si="48"/>
        <v>0</v>
      </c>
      <c r="J240" s="22">
        <f t="shared" si="49"/>
        <v>0</v>
      </c>
      <c r="K240" s="22">
        <f t="shared" si="50"/>
        <v>0</v>
      </c>
      <c r="L240" s="22">
        <f t="shared" si="51"/>
        <v>0</v>
      </c>
      <c r="M240" s="22" t="e">
        <f t="shared" ca="1" si="45"/>
        <v>#DIV/0!</v>
      </c>
      <c r="N240" s="22" t="e">
        <f t="shared" ca="1" si="52"/>
        <v>#DIV/0!</v>
      </c>
      <c r="O240" s="110">
        <f t="shared" ca="1" si="53"/>
        <v>0</v>
      </c>
      <c r="P240" s="22">
        <f t="shared" ca="1" si="54"/>
        <v>0</v>
      </c>
      <c r="Q240" s="22">
        <f t="shared" ca="1" si="55"/>
        <v>0</v>
      </c>
      <c r="R240" t="e">
        <f t="shared" ca="1" si="46"/>
        <v>#DIV/0!</v>
      </c>
    </row>
    <row r="241" spans="1:18" x14ac:dyDescent="0.2">
      <c r="A241" s="107"/>
      <c r="B241" s="107"/>
      <c r="C241" s="107"/>
      <c r="D241" s="109">
        <f t="shared" si="43"/>
        <v>0</v>
      </c>
      <c r="E241" s="109">
        <f t="shared" si="43"/>
        <v>0</v>
      </c>
      <c r="F241" s="22">
        <f t="shared" si="44"/>
        <v>0</v>
      </c>
      <c r="G241" s="22">
        <f t="shared" si="44"/>
        <v>0</v>
      </c>
      <c r="H241" s="22">
        <f t="shared" si="47"/>
        <v>0</v>
      </c>
      <c r="I241" s="22">
        <f t="shared" si="48"/>
        <v>0</v>
      </c>
      <c r="J241" s="22">
        <f t="shared" si="49"/>
        <v>0</v>
      </c>
      <c r="K241" s="22">
        <f t="shared" si="50"/>
        <v>0</v>
      </c>
      <c r="L241" s="22">
        <f t="shared" si="51"/>
        <v>0</v>
      </c>
      <c r="M241" s="22" t="e">
        <f t="shared" ca="1" si="45"/>
        <v>#DIV/0!</v>
      </c>
      <c r="N241" s="22" t="e">
        <f t="shared" ca="1" si="52"/>
        <v>#DIV/0!</v>
      </c>
      <c r="O241" s="110">
        <f t="shared" ca="1" si="53"/>
        <v>0</v>
      </c>
      <c r="P241" s="22">
        <f t="shared" ca="1" si="54"/>
        <v>0</v>
      </c>
      <c r="Q241" s="22">
        <f t="shared" ca="1" si="55"/>
        <v>0</v>
      </c>
      <c r="R241" t="e">
        <f t="shared" ca="1" si="46"/>
        <v>#DIV/0!</v>
      </c>
    </row>
    <row r="242" spans="1:18" x14ac:dyDescent="0.2">
      <c r="A242" s="107"/>
      <c r="B242" s="107"/>
      <c r="C242" s="107"/>
      <c r="D242" s="109">
        <f t="shared" si="43"/>
        <v>0</v>
      </c>
      <c r="E242" s="109">
        <f t="shared" si="43"/>
        <v>0</v>
      </c>
      <c r="F242" s="22">
        <f t="shared" si="44"/>
        <v>0</v>
      </c>
      <c r="G242" s="22">
        <f t="shared" si="44"/>
        <v>0</v>
      </c>
      <c r="H242" s="22">
        <f t="shared" si="47"/>
        <v>0</v>
      </c>
      <c r="I242" s="22">
        <f t="shared" si="48"/>
        <v>0</v>
      </c>
      <c r="J242" s="22">
        <f t="shared" si="49"/>
        <v>0</v>
      </c>
      <c r="K242" s="22">
        <f t="shared" si="50"/>
        <v>0</v>
      </c>
      <c r="L242" s="22">
        <f t="shared" si="51"/>
        <v>0</v>
      </c>
      <c r="M242" s="22" t="e">
        <f t="shared" ca="1" si="45"/>
        <v>#DIV/0!</v>
      </c>
      <c r="N242" s="22" t="e">
        <f t="shared" ca="1" si="52"/>
        <v>#DIV/0!</v>
      </c>
      <c r="O242" s="110">
        <f t="shared" ca="1" si="53"/>
        <v>0</v>
      </c>
      <c r="P242" s="22">
        <f t="shared" ca="1" si="54"/>
        <v>0</v>
      </c>
      <c r="Q242" s="22">
        <f t="shared" ca="1" si="55"/>
        <v>0</v>
      </c>
      <c r="R242" t="e">
        <f t="shared" ca="1" si="46"/>
        <v>#DIV/0!</v>
      </c>
    </row>
    <row r="243" spans="1:18" x14ac:dyDescent="0.2">
      <c r="A243" s="107"/>
      <c r="B243" s="107"/>
      <c r="C243" s="107"/>
      <c r="D243" s="109">
        <f t="shared" si="43"/>
        <v>0</v>
      </c>
      <c r="E243" s="109">
        <f t="shared" si="43"/>
        <v>0</v>
      </c>
      <c r="F243" s="22">
        <f t="shared" si="44"/>
        <v>0</v>
      </c>
      <c r="G243" s="22">
        <f t="shared" si="44"/>
        <v>0</v>
      </c>
      <c r="H243" s="22">
        <f t="shared" si="47"/>
        <v>0</v>
      </c>
      <c r="I243" s="22">
        <f t="shared" si="48"/>
        <v>0</v>
      </c>
      <c r="J243" s="22">
        <f t="shared" si="49"/>
        <v>0</v>
      </c>
      <c r="K243" s="22">
        <f t="shared" si="50"/>
        <v>0</v>
      </c>
      <c r="L243" s="22">
        <f t="shared" si="51"/>
        <v>0</v>
      </c>
      <c r="M243" s="22" t="e">
        <f t="shared" ca="1" si="45"/>
        <v>#DIV/0!</v>
      </c>
      <c r="N243" s="22" t="e">
        <f t="shared" ca="1" si="52"/>
        <v>#DIV/0!</v>
      </c>
      <c r="O243" s="110">
        <f t="shared" ca="1" si="53"/>
        <v>0</v>
      </c>
      <c r="P243" s="22">
        <f t="shared" ca="1" si="54"/>
        <v>0</v>
      </c>
      <c r="Q243" s="22">
        <f t="shared" ca="1" si="55"/>
        <v>0</v>
      </c>
      <c r="R243" t="e">
        <f t="shared" ca="1" si="46"/>
        <v>#DIV/0!</v>
      </c>
    </row>
    <row r="244" spans="1:18" x14ac:dyDescent="0.2">
      <c r="A244" s="107"/>
      <c r="B244" s="107"/>
      <c r="C244" s="107"/>
      <c r="D244" s="109">
        <f t="shared" si="43"/>
        <v>0</v>
      </c>
      <c r="E244" s="109">
        <f t="shared" si="43"/>
        <v>0</v>
      </c>
      <c r="F244" s="22">
        <f t="shared" si="44"/>
        <v>0</v>
      </c>
      <c r="G244" s="22">
        <f t="shared" si="44"/>
        <v>0</v>
      </c>
      <c r="H244" s="22">
        <f t="shared" si="47"/>
        <v>0</v>
      </c>
      <c r="I244" s="22">
        <f t="shared" si="48"/>
        <v>0</v>
      </c>
      <c r="J244" s="22">
        <f t="shared" si="49"/>
        <v>0</v>
      </c>
      <c r="K244" s="22">
        <f t="shared" si="50"/>
        <v>0</v>
      </c>
      <c r="L244" s="22">
        <f t="shared" si="51"/>
        <v>0</v>
      </c>
      <c r="M244" s="22" t="e">
        <f t="shared" ca="1" si="45"/>
        <v>#DIV/0!</v>
      </c>
      <c r="N244" s="22" t="e">
        <f t="shared" ca="1" si="52"/>
        <v>#DIV/0!</v>
      </c>
      <c r="O244" s="110">
        <f t="shared" ca="1" si="53"/>
        <v>0</v>
      </c>
      <c r="P244" s="22">
        <f t="shared" ca="1" si="54"/>
        <v>0</v>
      </c>
      <c r="Q244" s="22">
        <f t="shared" ca="1" si="55"/>
        <v>0</v>
      </c>
      <c r="R244" t="e">
        <f t="shared" ca="1" si="46"/>
        <v>#DIV/0!</v>
      </c>
    </row>
    <row r="245" spans="1:18" x14ac:dyDescent="0.2">
      <c r="A245" s="107"/>
      <c r="B245" s="107"/>
      <c r="C245" s="107"/>
      <c r="D245" s="109">
        <f t="shared" si="43"/>
        <v>0</v>
      </c>
      <c r="E245" s="109">
        <f t="shared" si="43"/>
        <v>0</v>
      </c>
      <c r="F245" s="22">
        <f t="shared" si="44"/>
        <v>0</v>
      </c>
      <c r="G245" s="22">
        <f t="shared" si="44"/>
        <v>0</v>
      </c>
      <c r="H245" s="22">
        <f t="shared" si="47"/>
        <v>0</v>
      </c>
      <c r="I245" s="22">
        <f t="shared" si="48"/>
        <v>0</v>
      </c>
      <c r="J245" s="22">
        <f t="shared" si="49"/>
        <v>0</v>
      </c>
      <c r="K245" s="22">
        <f t="shared" si="50"/>
        <v>0</v>
      </c>
      <c r="L245" s="22">
        <f t="shared" si="51"/>
        <v>0</v>
      </c>
      <c r="M245" s="22" t="e">
        <f t="shared" ca="1" si="45"/>
        <v>#DIV/0!</v>
      </c>
      <c r="N245" s="22" t="e">
        <f t="shared" ca="1" si="52"/>
        <v>#DIV/0!</v>
      </c>
      <c r="O245" s="110">
        <f t="shared" ca="1" si="53"/>
        <v>0</v>
      </c>
      <c r="P245" s="22">
        <f t="shared" ca="1" si="54"/>
        <v>0</v>
      </c>
      <c r="Q245" s="22">
        <f t="shared" ca="1" si="55"/>
        <v>0</v>
      </c>
      <c r="R245" t="e">
        <f t="shared" ca="1" si="46"/>
        <v>#DIV/0!</v>
      </c>
    </row>
    <row r="246" spans="1:18" x14ac:dyDescent="0.2">
      <c r="A246" s="107"/>
      <c r="B246" s="107"/>
      <c r="C246" s="107"/>
      <c r="D246" s="109">
        <f t="shared" si="43"/>
        <v>0</v>
      </c>
      <c r="E246" s="109">
        <f t="shared" si="43"/>
        <v>0</v>
      </c>
      <c r="F246" s="22">
        <f t="shared" si="44"/>
        <v>0</v>
      </c>
      <c r="G246" s="22">
        <f t="shared" si="44"/>
        <v>0</v>
      </c>
      <c r="H246" s="22">
        <f t="shared" si="47"/>
        <v>0</v>
      </c>
      <c r="I246" s="22">
        <f t="shared" si="48"/>
        <v>0</v>
      </c>
      <c r="J246" s="22">
        <f t="shared" si="49"/>
        <v>0</v>
      </c>
      <c r="K246" s="22">
        <f t="shared" si="50"/>
        <v>0</v>
      </c>
      <c r="L246" s="22">
        <f t="shared" si="51"/>
        <v>0</v>
      </c>
      <c r="M246" s="22" t="e">
        <f t="shared" ca="1" si="45"/>
        <v>#DIV/0!</v>
      </c>
      <c r="N246" s="22" t="e">
        <f t="shared" ca="1" si="52"/>
        <v>#DIV/0!</v>
      </c>
      <c r="O246" s="110">
        <f t="shared" ca="1" si="53"/>
        <v>0</v>
      </c>
      <c r="P246" s="22">
        <f t="shared" ca="1" si="54"/>
        <v>0</v>
      </c>
      <c r="Q246" s="22">
        <f t="shared" ca="1" si="55"/>
        <v>0</v>
      </c>
      <c r="R246" t="e">
        <f t="shared" ca="1" si="46"/>
        <v>#DIV/0!</v>
      </c>
    </row>
    <row r="247" spans="1:18" x14ac:dyDescent="0.2">
      <c r="A247" s="107"/>
      <c r="B247" s="107"/>
      <c r="C247" s="107"/>
      <c r="D247" s="109">
        <f t="shared" si="43"/>
        <v>0</v>
      </c>
      <c r="E247" s="109">
        <f t="shared" si="43"/>
        <v>0</v>
      </c>
      <c r="F247" s="22">
        <f t="shared" si="44"/>
        <v>0</v>
      </c>
      <c r="G247" s="22">
        <f t="shared" si="44"/>
        <v>0</v>
      </c>
      <c r="H247" s="22">
        <f t="shared" si="47"/>
        <v>0</v>
      </c>
      <c r="I247" s="22">
        <f t="shared" si="48"/>
        <v>0</v>
      </c>
      <c r="J247" s="22">
        <f t="shared" si="49"/>
        <v>0</v>
      </c>
      <c r="K247" s="22">
        <f t="shared" si="50"/>
        <v>0</v>
      </c>
      <c r="L247" s="22">
        <f t="shared" si="51"/>
        <v>0</v>
      </c>
      <c r="M247" s="22" t="e">
        <f t="shared" ca="1" si="45"/>
        <v>#DIV/0!</v>
      </c>
      <c r="N247" s="22" t="e">
        <f t="shared" ca="1" si="52"/>
        <v>#DIV/0!</v>
      </c>
      <c r="O247" s="110">
        <f t="shared" ca="1" si="53"/>
        <v>0</v>
      </c>
      <c r="P247" s="22">
        <f t="shared" ca="1" si="54"/>
        <v>0</v>
      </c>
      <c r="Q247" s="22">
        <f t="shared" ca="1" si="55"/>
        <v>0</v>
      </c>
      <c r="R247" t="e">
        <f t="shared" ca="1" si="46"/>
        <v>#DIV/0!</v>
      </c>
    </row>
    <row r="248" spans="1:18" x14ac:dyDescent="0.2">
      <c r="A248" s="107"/>
      <c r="B248" s="107"/>
      <c r="C248" s="107"/>
      <c r="D248" s="109">
        <f t="shared" si="43"/>
        <v>0</v>
      </c>
      <c r="E248" s="109">
        <f t="shared" si="43"/>
        <v>0</v>
      </c>
      <c r="F248" s="22">
        <f t="shared" si="44"/>
        <v>0</v>
      </c>
      <c r="G248" s="22">
        <f t="shared" si="44"/>
        <v>0</v>
      </c>
      <c r="H248" s="22">
        <f t="shared" si="47"/>
        <v>0</v>
      </c>
      <c r="I248" s="22">
        <f t="shared" si="48"/>
        <v>0</v>
      </c>
      <c r="J248" s="22">
        <f t="shared" si="49"/>
        <v>0</v>
      </c>
      <c r="K248" s="22">
        <f t="shared" si="50"/>
        <v>0</v>
      </c>
      <c r="L248" s="22">
        <f t="shared" si="51"/>
        <v>0</v>
      </c>
      <c r="M248" s="22" t="e">
        <f t="shared" ca="1" si="45"/>
        <v>#DIV/0!</v>
      </c>
      <c r="N248" s="22" t="e">
        <f t="shared" ca="1" si="52"/>
        <v>#DIV/0!</v>
      </c>
      <c r="O248" s="110">
        <f t="shared" ca="1" si="53"/>
        <v>0</v>
      </c>
      <c r="P248" s="22">
        <f t="shared" ca="1" si="54"/>
        <v>0</v>
      </c>
      <c r="Q248" s="22">
        <f t="shared" ca="1" si="55"/>
        <v>0</v>
      </c>
      <c r="R248" t="e">
        <f t="shared" ca="1" si="46"/>
        <v>#DIV/0!</v>
      </c>
    </row>
    <row r="249" spans="1:18" x14ac:dyDescent="0.2">
      <c r="A249" s="107"/>
      <c r="B249" s="107"/>
      <c r="C249" s="107"/>
      <c r="D249" s="109">
        <f t="shared" si="43"/>
        <v>0</v>
      </c>
      <c r="E249" s="109">
        <f t="shared" si="43"/>
        <v>0</v>
      </c>
      <c r="F249" s="22">
        <f t="shared" si="44"/>
        <v>0</v>
      </c>
      <c r="G249" s="22">
        <f t="shared" si="44"/>
        <v>0</v>
      </c>
      <c r="H249" s="22">
        <f t="shared" si="47"/>
        <v>0</v>
      </c>
      <c r="I249" s="22">
        <f t="shared" si="48"/>
        <v>0</v>
      </c>
      <c r="J249" s="22">
        <f t="shared" si="49"/>
        <v>0</v>
      </c>
      <c r="K249" s="22">
        <f t="shared" si="50"/>
        <v>0</v>
      </c>
      <c r="L249" s="22">
        <f t="shared" si="51"/>
        <v>0</v>
      </c>
      <c r="M249" s="22" t="e">
        <f t="shared" ca="1" si="45"/>
        <v>#DIV/0!</v>
      </c>
      <c r="N249" s="22" t="e">
        <f t="shared" ca="1" si="52"/>
        <v>#DIV/0!</v>
      </c>
      <c r="O249" s="110">
        <f t="shared" ca="1" si="53"/>
        <v>0</v>
      </c>
      <c r="P249" s="22">
        <f t="shared" ca="1" si="54"/>
        <v>0</v>
      </c>
      <c r="Q249" s="22">
        <f t="shared" ca="1" si="55"/>
        <v>0</v>
      </c>
      <c r="R249" t="e">
        <f t="shared" ca="1" si="46"/>
        <v>#DIV/0!</v>
      </c>
    </row>
    <row r="250" spans="1:18" x14ac:dyDescent="0.2">
      <c r="A250" s="107"/>
      <c r="B250" s="107"/>
      <c r="C250" s="107"/>
      <c r="D250" s="109">
        <f t="shared" si="43"/>
        <v>0</v>
      </c>
      <c r="E250" s="109">
        <f t="shared" si="43"/>
        <v>0</v>
      </c>
      <c r="F250" s="22">
        <f t="shared" si="44"/>
        <v>0</v>
      </c>
      <c r="G250" s="22">
        <f t="shared" si="44"/>
        <v>0</v>
      </c>
      <c r="H250" s="22">
        <f t="shared" si="47"/>
        <v>0</v>
      </c>
      <c r="I250" s="22">
        <f t="shared" si="48"/>
        <v>0</v>
      </c>
      <c r="J250" s="22">
        <f t="shared" si="49"/>
        <v>0</v>
      </c>
      <c r="K250" s="22">
        <f t="shared" si="50"/>
        <v>0</v>
      </c>
      <c r="L250" s="22">
        <f t="shared" si="51"/>
        <v>0</v>
      </c>
      <c r="M250" s="22" t="e">
        <f t="shared" ca="1" si="45"/>
        <v>#DIV/0!</v>
      </c>
      <c r="N250" s="22" t="e">
        <f t="shared" ca="1" si="52"/>
        <v>#DIV/0!</v>
      </c>
      <c r="O250" s="110">
        <f t="shared" ca="1" si="53"/>
        <v>0</v>
      </c>
      <c r="P250" s="22">
        <f t="shared" ca="1" si="54"/>
        <v>0</v>
      </c>
      <c r="Q250" s="22">
        <f t="shared" ca="1" si="55"/>
        <v>0</v>
      </c>
      <c r="R250" t="e">
        <f t="shared" ca="1" si="46"/>
        <v>#DIV/0!</v>
      </c>
    </row>
    <row r="251" spans="1:18" x14ac:dyDescent="0.2">
      <c r="A251" s="107"/>
      <c r="B251" s="107"/>
      <c r="C251" s="107"/>
      <c r="D251" s="109">
        <f t="shared" si="43"/>
        <v>0</v>
      </c>
      <c r="E251" s="109">
        <f t="shared" si="43"/>
        <v>0</v>
      </c>
      <c r="F251" s="22">
        <f t="shared" si="44"/>
        <v>0</v>
      </c>
      <c r="G251" s="22">
        <f t="shared" si="44"/>
        <v>0</v>
      </c>
      <c r="H251" s="22">
        <f t="shared" si="47"/>
        <v>0</v>
      </c>
      <c r="I251" s="22">
        <f t="shared" si="48"/>
        <v>0</v>
      </c>
      <c r="J251" s="22">
        <f t="shared" si="49"/>
        <v>0</v>
      </c>
      <c r="K251" s="22">
        <f t="shared" si="50"/>
        <v>0</v>
      </c>
      <c r="L251" s="22">
        <f t="shared" si="51"/>
        <v>0</v>
      </c>
      <c r="M251" s="22" t="e">
        <f t="shared" ca="1" si="45"/>
        <v>#DIV/0!</v>
      </c>
      <c r="N251" s="22" t="e">
        <f t="shared" ca="1" si="52"/>
        <v>#DIV/0!</v>
      </c>
      <c r="O251" s="110">
        <f t="shared" ca="1" si="53"/>
        <v>0</v>
      </c>
      <c r="P251" s="22">
        <f t="shared" ca="1" si="54"/>
        <v>0</v>
      </c>
      <c r="Q251" s="22">
        <f t="shared" ca="1" si="55"/>
        <v>0</v>
      </c>
      <c r="R251" t="e">
        <f t="shared" ca="1" si="46"/>
        <v>#DIV/0!</v>
      </c>
    </row>
    <row r="252" spans="1:18" x14ac:dyDescent="0.2">
      <c r="A252" s="107"/>
      <c r="B252" s="107"/>
      <c r="C252" s="107"/>
      <c r="D252" s="109">
        <f t="shared" si="43"/>
        <v>0</v>
      </c>
      <c r="E252" s="109">
        <f t="shared" si="43"/>
        <v>0</v>
      </c>
      <c r="F252" s="22">
        <f t="shared" si="44"/>
        <v>0</v>
      </c>
      <c r="G252" s="22">
        <f t="shared" si="44"/>
        <v>0</v>
      </c>
      <c r="H252" s="22">
        <f t="shared" si="47"/>
        <v>0</v>
      </c>
      <c r="I252" s="22">
        <f t="shared" si="48"/>
        <v>0</v>
      </c>
      <c r="J252" s="22">
        <f t="shared" si="49"/>
        <v>0</v>
      </c>
      <c r="K252" s="22">
        <f t="shared" si="50"/>
        <v>0</v>
      </c>
      <c r="L252" s="22">
        <f t="shared" si="51"/>
        <v>0</v>
      </c>
      <c r="M252" s="22" t="e">
        <f t="shared" ca="1" si="45"/>
        <v>#DIV/0!</v>
      </c>
      <c r="N252" s="22" t="e">
        <f t="shared" ca="1" si="52"/>
        <v>#DIV/0!</v>
      </c>
      <c r="O252" s="110">
        <f t="shared" ca="1" si="53"/>
        <v>0</v>
      </c>
      <c r="P252" s="22">
        <f t="shared" ca="1" si="54"/>
        <v>0</v>
      </c>
      <c r="Q252" s="22">
        <f t="shared" ca="1" si="55"/>
        <v>0</v>
      </c>
      <c r="R252" t="e">
        <f t="shared" ca="1" si="46"/>
        <v>#DIV/0!</v>
      </c>
    </row>
    <row r="253" spans="1:18" x14ac:dyDescent="0.2">
      <c r="A253" s="107"/>
      <c r="B253" s="107"/>
      <c r="C253" s="107"/>
      <c r="D253" s="109">
        <f t="shared" si="43"/>
        <v>0</v>
      </c>
      <c r="E253" s="109">
        <f t="shared" si="43"/>
        <v>0</v>
      </c>
      <c r="F253" s="22">
        <f t="shared" si="44"/>
        <v>0</v>
      </c>
      <c r="G253" s="22">
        <f t="shared" si="44"/>
        <v>0</v>
      </c>
      <c r="H253" s="22">
        <f t="shared" si="47"/>
        <v>0</v>
      </c>
      <c r="I253" s="22">
        <f t="shared" si="48"/>
        <v>0</v>
      </c>
      <c r="J253" s="22">
        <f t="shared" si="49"/>
        <v>0</v>
      </c>
      <c r="K253" s="22">
        <f t="shared" si="50"/>
        <v>0</v>
      </c>
      <c r="L253" s="22">
        <f t="shared" si="51"/>
        <v>0</v>
      </c>
      <c r="M253" s="22" t="e">
        <f t="shared" ca="1" si="45"/>
        <v>#DIV/0!</v>
      </c>
      <c r="N253" s="22" t="e">
        <f t="shared" ca="1" si="52"/>
        <v>#DIV/0!</v>
      </c>
      <c r="O253" s="110">
        <f t="shared" ca="1" si="53"/>
        <v>0</v>
      </c>
      <c r="P253" s="22">
        <f t="shared" ca="1" si="54"/>
        <v>0</v>
      </c>
      <c r="Q253" s="22">
        <f t="shared" ca="1" si="55"/>
        <v>0</v>
      </c>
      <c r="R253" t="e">
        <f t="shared" ca="1" si="46"/>
        <v>#DIV/0!</v>
      </c>
    </row>
    <row r="254" spans="1:18" x14ac:dyDescent="0.2">
      <c r="A254" s="107"/>
      <c r="B254" s="107"/>
      <c r="C254" s="107"/>
      <c r="D254" s="109">
        <f t="shared" si="43"/>
        <v>0</v>
      </c>
      <c r="E254" s="109">
        <f t="shared" si="43"/>
        <v>0</v>
      </c>
      <c r="F254" s="22">
        <f t="shared" si="44"/>
        <v>0</v>
      </c>
      <c r="G254" s="22">
        <f t="shared" si="44"/>
        <v>0</v>
      </c>
      <c r="H254" s="22">
        <f t="shared" si="47"/>
        <v>0</v>
      </c>
      <c r="I254" s="22">
        <f t="shared" si="48"/>
        <v>0</v>
      </c>
      <c r="J254" s="22">
        <f t="shared" si="49"/>
        <v>0</v>
      </c>
      <c r="K254" s="22">
        <f t="shared" si="50"/>
        <v>0</v>
      </c>
      <c r="L254" s="22">
        <f t="shared" si="51"/>
        <v>0</v>
      </c>
      <c r="M254" s="22" t="e">
        <f t="shared" ca="1" si="45"/>
        <v>#DIV/0!</v>
      </c>
      <c r="N254" s="22" t="e">
        <f t="shared" ca="1" si="52"/>
        <v>#DIV/0!</v>
      </c>
      <c r="O254" s="110">
        <f t="shared" ca="1" si="53"/>
        <v>0</v>
      </c>
      <c r="P254" s="22">
        <f t="shared" ca="1" si="54"/>
        <v>0</v>
      </c>
      <c r="Q254" s="22">
        <f t="shared" ca="1" si="55"/>
        <v>0</v>
      </c>
      <c r="R254" t="e">
        <f t="shared" ca="1" si="46"/>
        <v>#DIV/0!</v>
      </c>
    </row>
    <row r="255" spans="1:18" x14ac:dyDescent="0.2">
      <c r="A255" s="107"/>
      <c r="B255" s="107"/>
      <c r="C255" s="107"/>
      <c r="D255" s="109">
        <f t="shared" si="43"/>
        <v>0</v>
      </c>
      <c r="E255" s="109">
        <f t="shared" si="43"/>
        <v>0</v>
      </c>
      <c r="F255" s="22">
        <f t="shared" si="44"/>
        <v>0</v>
      </c>
      <c r="G255" s="22">
        <f t="shared" si="44"/>
        <v>0</v>
      </c>
      <c r="H255" s="22">
        <f t="shared" si="47"/>
        <v>0</v>
      </c>
      <c r="I255" s="22">
        <f t="shared" si="48"/>
        <v>0</v>
      </c>
      <c r="J255" s="22">
        <f t="shared" si="49"/>
        <v>0</v>
      </c>
      <c r="K255" s="22">
        <f t="shared" si="50"/>
        <v>0</v>
      </c>
      <c r="L255" s="22">
        <f t="shared" si="51"/>
        <v>0</v>
      </c>
      <c r="M255" s="22" t="e">
        <f t="shared" ca="1" si="45"/>
        <v>#DIV/0!</v>
      </c>
      <c r="N255" s="22" t="e">
        <f t="shared" ca="1" si="52"/>
        <v>#DIV/0!</v>
      </c>
      <c r="O255" s="110">
        <f t="shared" ca="1" si="53"/>
        <v>0</v>
      </c>
      <c r="P255" s="22">
        <f t="shared" ca="1" si="54"/>
        <v>0</v>
      </c>
      <c r="Q255" s="22">
        <f t="shared" ca="1" si="55"/>
        <v>0</v>
      </c>
      <c r="R255" t="e">
        <f t="shared" ca="1" si="46"/>
        <v>#DIV/0!</v>
      </c>
    </row>
    <row r="256" spans="1:18" x14ac:dyDescent="0.2">
      <c r="A256" s="107"/>
      <c r="B256" s="107"/>
      <c r="C256" s="107"/>
      <c r="D256" s="109">
        <f t="shared" si="43"/>
        <v>0</v>
      </c>
      <c r="E256" s="109">
        <f t="shared" si="43"/>
        <v>0</v>
      </c>
      <c r="F256" s="22">
        <f t="shared" si="44"/>
        <v>0</v>
      </c>
      <c r="G256" s="22">
        <f t="shared" si="44"/>
        <v>0</v>
      </c>
      <c r="H256" s="22">
        <f t="shared" si="47"/>
        <v>0</v>
      </c>
      <c r="I256" s="22">
        <f t="shared" si="48"/>
        <v>0</v>
      </c>
      <c r="J256" s="22">
        <f t="shared" si="49"/>
        <v>0</v>
      </c>
      <c r="K256" s="22">
        <f t="shared" si="50"/>
        <v>0</v>
      </c>
      <c r="L256" s="22">
        <f t="shared" si="51"/>
        <v>0</v>
      </c>
      <c r="M256" s="22" t="e">
        <f t="shared" ca="1" si="45"/>
        <v>#DIV/0!</v>
      </c>
      <c r="N256" s="22" t="e">
        <f t="shared" ca="1" si="52"/>
        <v>#DIV/0!</v>
      </c>
      <c r="O256" s="110">
        <f t="shared" ca="1" si="53"/>
        <v>0</v>
      </c>
      <c r="P256" s="22">
        <f t="shared" ca="1" si="54"/>
        <v>0</v>
      </c>
      <c r="Q256" s="22">
        <f t="shared" ca="1" si="55"/>
        <v>0</v>
      </c>
      <c r="R256" t="e">
        <f t="shared" ca="1" si="46"/>
        <v>#DIV/0!</v>
      </c>
    </row>
    <row r="257" spans="1:18" x14ac:dyDescent="0.2">
      <c r="A257" s="107"/>
      <c r="B257" s="107"/>
      <c r="C257" s="107"/>
      <c r="D257" s="109">
        <f t="shared" si="43"/>
        <v>0</v>
      </c>
      <c r="E257" s="109">
        <f t="shared" si="43"/>
        <v>0</v>
      </c>
      <c r="F257" s="22">
        <f t="shared" si="44"/>
        <v>0</v>
      </c>
      <c r="G257" s="22">
        <f t="shared" si="44"/>
        <v>0</v>
      </c>
      <c r="H257" s="22">
        <f t="shared" si="47"/>
        <v>0</v>
      </c>
      <c r="I257" s="22">
        <f t="shared" si="48"/>
        <v>0</v>
      </c>
      <c r="J257" s="22">
        <f t="shared" si="49"/>
        <v>0</v>
      </c>
      <c r="K257" s="22">
        <f t="shared" si="50"/>
        <v>0</v>
      </c>
      <c r="L257" s="22">
        <f t="shared" si="51"/>
        <v>0</v>
      </c>
      <c r="M257" s="22" t="e">
        <f t="shared" ca="1" si="45"/>
        <v>#DIV/0!</v>
      </c>
      <c r="N257" s="22" t="e">
        <f t="shared" ca="1" si="52"/>
        <v>#DIV/0!</v>
      </c>
      <c r="O257" s="110">
        <f t="shared" ca="1" si="53"/>
        <v>0</v>
      </c>
      <c r="P257" s="22">
        <f t="shared" ca="1" si="54"/>
        <v>0</v>
      </c>
      <c r="Q257" s="22">
        <f t="shared" ca="1" si="55"/>
        <v>0</v>
      </c>
      <c r="R257" t="e">
        <f t="shared" ca="1" si="46"/>
        <v>#DIV/0!</v>
      </c>
    </row>
    <row r="258" spans="1:18" x14ac:dyDescent="0.2">
      <c r="A258" s="107"/>
      <c r="B258" s="107"/>
      <c r="C258" s="107"/>
      <c r="D258" s="109">
        <f t="shared" si="43"/>
        <v>0</v>
      </c>
      <c r="E258" s="109">
        <f t="shared" si="43"/>
        <v>0</v>
      </c>
      <c r="F258" s="22">
        <f t="shared" si="44"/>
        <v>0</v>
      </c>
      <c r="G258" s="22">
        <f t="shared" si="44"/>
        <v>0</v>
      </c>
      <c r="H258" s="22">
        <f t="shared" si="47"/>
        <v>0</v>
      </c>
      <c r="I258" s="22">
        <f t="shared" si="48"/>
        <v>0</v>
      </c>
      <c r="J258" s="22">
        <f t="shared" si="49"/>
        <v>0</v>
      </c>
      <c r="K258" s="22">
        <f t="shared" si="50"/>
        <v>0</v>
      </c>
      <c r="L258" s="22">
        <f t="shared" si="51"/>
        <v>0</v>
      </c>
      <c r="M258" s="22" t="e">
        <f t="shared" ca="1" si="45"/>
        <v>#DIV/0!</v>
      </c>
      <c r="N258" s="22" t="e">
        <f t="shared" ca="1" si="52"/>
        <v>#DIV/0!</v>
      </c>
      <c r="O258" s="110">
        <f t="shared" ca="1" si="53"/>
        <v>0</v>
      </c>
      <c r="P258" s="22">
        <f t="shared" ca="1" si="54"/>
        <v>0</v>
      </c>
      <c r="Q258" s="22">
        <f t="shared" ca="1" si="55"/>
        <v>0</v>
      </c>
      <c r="R258" t="e">
        <f t="shared" ca="1" si="46"/>
        <v>#DIV/0!</v>
      </c>
    </row>
    <row r="259" spans="1:18" x14ac:dyDescent="0.2">
      <c r="A259" s="107"/>
      <c r="B259" s="107"/>
      <c r="C259" s="107"/>
      <c r="D259" s="109">
        <f t="shared" si="43"/>
        <v>0</v>
      </c>
      <c r="E259" s="109">
        <f t="shared" si="43"/>
        <v>0</v>
      </c>
      <c r="F259" s="22">
        <f t="shared" si="44"/>
        <v>0</v>
      </c>
      <c r="G259" s="22">
        <f t="shared" si="44"/>
        <v>0</v>
      </c>
      <c r="H259" s="22">
        <f t="shared" si="47"/>
        <v>0</v>
      </c>
      <c r="I259" s="22">
        <f t="shared" si="48"/>
        <v>0</v>
      </c>
      <c r="J259" s="22">
        <f t="shared" si="49"/>
        <v>0</v>
      </c>
      <c r="K259" s="22">
        <f t="shared" si="50"/>
        <v>0</v>
      </c>
      <c r="L259" s="22">
        <f t="shared" si="51"/>
        <v>0</v>
      </c>
      <c r="M259" s="22" t="e">
        <f t="shared" ca="1" si="45"/>
        <v>#DIV/0!</v>
      </c>
      <c r="N259" s="22" t="e">
        <f t="shared" ca="1" si="52"/>
        <v>#DIV/0!</v>
      </c>
      <c r="O259" s="110">
        <f t="shared" ca="1" si="53"/>
        <v>0</v>
      </c>
      <c r="P259" s="22">
        <f t="shared" ca="1" si="54"/>
        <v>0</v>
      </c>
      <c r="Q259" s="22">
        <f t="shared" ca="1" si="55"/>
        <v>0</v>
      </c>
      <c r="R259" t="e">
        <f t="shared" ca="1" si="46"/>
        <v>#DIV/0!</v>
      </c>
    </row>
    <row r="260" spans="1:18" x14ac:dyDescent="0.2">
      <c r="A260" s="107"/>
      <c r="B260" s="107"/>
      <c r="C260" s="107"/>
      <c r="D260" s="109">
        <f t="shared" si="43"/>
        <v>0</v>
      </c>
      <c r="E260" s="109">
        <f t="shared" si="43"/>
        <v>0</v>
      </c>
      <c r="F260" s="22">
        <f t="shared" si="44"/>
        <v>0</v>
      </c>
      <c r="G260" s="22">
        <f t="shared" si="44"/>
        <v>0</v>
      </c>
      <c r="H260" s="22">
        <f t="shared" si="47"/>
        <v>0</v>
      </c>
      <c r="I260" s="22">
        <f t="shared" si="48"/>
        <v>0</v>
      </c>
      <c r="J260" s="22">
        <f t="shared" si="49"/>
        <v>0</v>
      </c>
      <c r="K260" s="22">
        <f t="shared" si="50"/>
        <v>0</v>
      </c>
      <c r="L260" s="22">
        <f t="shared" si="51"/>
        <v>0</v>
      </c>
      <c r="M260" s="22" t="e">
        <f t="shared" ca="1" si="45"/>
        <v>#DIV/0!</v>
      </c>
      <c r="N260" s="22" t="e">
        <f t="shared" ca="1" si="52"/>
        <v>#DIV/0!</v>
      </c>
      <c r="O260" s="110">
        <f t="shared" ca="1" si="53"/>
        <v>0</v>
      </c>
      <c r="P260" s="22">
        <f t="shared" ca="1" si="54"/>
        <v>0</v>
      </c>
      <c r="Q260" s="22">
        <f t="shared" ca="1" si="55"/>
        <v>0</v>
      </c>
      <c r="R260" t="e">
        <f t="shared" ca="1" si="46"/>
        <v>#DIV/0!</v>
      </c>
    </row>
    <row r="261" spans="1:18" x14ac:dyDescent="0.2">
      <c r="A261" s="107"/>
      <c r="B261" s="107"/>
      <c r="C261" s="107"/>
      <c r="D261" s="109">
        <f t="shared" si="43"/>
        <v>0</v>
      </c>
      <c r="E261" s="109">
        <f t="shared" si="43"/>
        <v>0</v>
      </c>
      <c r="F261" s="22">
        <f t="shared" si="44"/>
        <v>0</v>
      </c>
      <c r="G261" s="22">
        <f t="shared" si="44"/>
        <v>0</v>
      </c>
      <c r="H261" s="22">
        <f t="shared" si="47"/>
        <v>0</v>
      </c>
      <c r="I261" s="22">
        <f t="shared" si="48"/>
        <v>0</v>
      </c>
      <c r="J261" s="22">
        <f t="shared" si="49"/>
        <v>0</v>
      </c>
      <c r="K261" s="22">
        <f t="shared" si="50"/>
        <v>0</v>
      </c>
      <c r="L261" s="22">
        <f t="shared" si="51"/>
        <v>0</v>
      </c>
      <c r="M261" s="22" t="e">
        <f t="shared" ca="1" si="45"/>
        <v>#DIV/0!</v>
      </c>
      <c r="N261" s="22" t="e">
        <f t="shared" ca="1" si="52"/>
        <v>#DIV/0!</v>
      </c>
      <c r="O261" s="110">
        <f t="shared" ca="1" si="53"/>
        <v>0</v>
      </c>
      <c r="P261" s="22">
        <f t="shared" ca="1" si="54"/>
        <v>0</v>
      </c>
      <c r="Q261" s="22">
        <f t="shared" ca="1" si="55"/>
        <v>0</v>
      </c>
      <c r="R261" t="e">
        <f t="shared" ca="1" si="46"/>
        <v>#DIV/0!</v>
      </c>
    </row>
    <row r="262" spans="1:18" x14ac:dyDescent="0.2">
      <c r="A262" s="107"/>
      <c r="B262" s="107"/>
      <c r="C262" s="107"/>
      <c r="D262" s="109">
        <f t="shared" si="43"/>
        <v>0</v>
      </c>
      <c r="E262" s="109">
        <f t="shared" si="43"/>
        <v>0</v>
      </c>
      <c r="F262" s="22">
        <f t="shared" si="44"/>
        <v>0</v>
      </c>
      <c r="G262" s="22">
        <f t="shared" si="44"/>
        <v>0</v>
      </c>
      <c r="H262" s="22">
        <f t="shared" si="47"/>
        <v>0</v>
      </c>
      <c r="I262" s="22">
        <f t="shared" si="48"/>
        <v>0</v>
      </c>
      <c r="J262" s="22">
        <f t="shared" si="49"/>
        <v>0</v>
      </c>
      <c r="K262" s="22">
        <f t="shared" si="50"/>
        <v>0</v>
      </c>
      <c r="L262" s="22">
        <f t="shared" si="51"/>
        <v>0</v>
      </c>
      <c r="M262" s="22" t="e">
        <f t="shared" ca="1" si="45"/>
        <v>#DIV/0!</v>
      </c>
      <c r="N262" s="22" t="e">
        <f t="shared" ca="1" si="52"/>
        <v>#DIV/0!</v>
      </c>
      <c r="O262" s="110">
        <f t="shared" ca="1" si="53"/>
        <v>0</v>
      </c>
      <c r="P262" s="22">
        <f t="shared" ca="1" si="54"/>
        <v>0</v>
      </c>
      <c r="Q262" s="22">
        <f t="shared" ca="1" si="55"/>
        <v>0</v>
      </c>
      <c r="R262" t="e">
        <f t="shared" ca="1" si="46"/>
        <v>#DIV/0!</v>
      </c>
    </row>
    <row r="263" spans="1:18" x14ac:dyDescent="0.2">
      <c r="A263" s="107"/>
      <c r="B263" s="107"/>
      <c r="C263" s="107"/>
      <c r="D263" s="109">
        <f t="shared" si="43"/>
        <v>0</v>
      </c>
      <c r="E263" s="109">
        <f t="shared" si="43"/>
        <v>0</v>
      </c>
      <c r="F263" s="22">
        <f t="shared" si="44"/>
        <v>0</v>
      </c>
      <c r="G263" s="22">
        <f t="shared" si="44"/>
        <v>0</v>
      </c>
      <c r="H263" s="22">
        <f t="shared" si="47"/>
        <v>0</v>
      </c>
      <c r="I263" s="22">
        <f t="shared" si="48"/>
        <v>0</v>
      </c>
      <c r="J263" s="22">
        <f t="shared" si="49"/>
        <v>0</v>
      </c>
      <c r="K263" s="22">
        <f t="shared" si="50"/>
        <v>0</v>
      </c>
      <c r="L263" s="22">
        <f t="shared" si="51"/>
        <v>0</v>
      </c>
      <c r="M263" s="22" t="e">
        <f t="shared" ca="1" si="45"/>
        <v>#DIV/0!</v>
      </c>
      <c r="N263" s="22" t="e">
        <f t="shared" ca="1" si="52"/>
        <v>#DIV/0!</v>
      </c>
      <c r="O263" s="110">
        <f t="shared" ca="1" si="53"/>
        <v>0</v>
      </c>
      <c r="P263" s="22">
        <f t="shared" ca="1" si="54"/>
        <v>0</v>
      </c>
      <c r="Q263" s="22">
        <f t="shared" ca="1" si="55"/>
        <v>0</v>
      </c>
      <c r="R263" t="e">
        <f t="shared" ca="1" si="46"/>
        <v>#DIV/0!</v>
      </c>
    </row>
    <row r="264" spans="1:18" x14ac:dyDescent="0.2">
      <c r="A264" s="107"/>
      <c r="B264" s="107"/>
      <c r="C264" s="107"/>
      <c r="D264" s="109">
        <f t="shared" si="43"/>
        <v>0</v>
      </c>
      <c r="E264" s="109">
        <f t="shared" si="43"/>
        <v>0</v>
      </c>
      <c r="F264" s="22">
        <f t="shared" si="44"/>
        <v>0</v>
      </c>
      <c r="G264" s="22">
        <f t="shared" si="44"/>
        <v>0</v>
      </c>
      <c r="H264" s="22">
        <f t="shared" si="47"/>
        <v>0</v>
      </c>
      <c r="I264" s="22">
        <f t="shared" si="48"/>
        <v>0</v>
      </c>
      <c r="J264" s="22">
        <f t="shared" si="49"/>
        <v>0</v>
      </c>
      <c r="K264" s="22">
        <f t="shared" si="50"/>
        <v>0</v>
      </c>
      <c r="L264" s="22">
        <f t="shared" si="51"/>
        <v>0</v>
      </c>
      <c r="M264" s="22" t="e">
        <f t="shared" ca="1" si="45"/>
        <v>#DIV/0!</v>
      </c>
      <c r="N264" s="22" t="e">
        <f t="shared" ca="1" si="52"/>
        <v>#DIV/0!</v>
      </c>
      <c r="O264" s="110">
        <f t="shared" ca="1" si="53"/>
        <v>0</v>
      </c>
      <c r="P264" s="22">
        <f t="shared" ca="1" si="54"/>
        <v>0</v>
      </c>
      <c r="Q264" s="22">
        <f t="shared" ca="1" si="55"/>
        <v>0</v>
      </c>
      <c r="R264" t="e">
        <f t="shared" ca="1" si="46"/>
        <v>#DIV/0!</v>
      </c>
    </row>
    <row r="265" spans="1:18" x14ac:dyDescent="0.2">
      <c r="A265" s="107"/>
      <c r="B265" s="107"/>
      <c r="C265" s="107"/>
      <c r="D265" s="109">
        <f t="shared" si="43"/>
        <v>0</v>
      </c>
      <c r="E265" s="109">
        <f t="shared" si="43"/>
        <v>0</v>
      </c>
      <c r="F265" s="22">
        <f t="shared" si="44"/>
        <v>0</v>
      </c>
      <c r="G265" s="22">
        <f t="shared" si="44"/>
        <v>0</v>
      </c>
      <c r="H265" s="22">
        <f t="shared" si="47"/>
        <v>0</v>
      </c>
      <c r="I265" s="22">
        <f t="shared" si="48"/>
        <v>0</v>
      </c>
      <c r="J265" s="22">
        <f t="shared" si="49"/>
        <v>0</v>
      </c>
      <c r="K265" s="22">
        <f t="shared" si="50"/>
        <v>0</v>
      </c>
      <c r="L265" s="22">
        <f t="shared" si="51"/>
        <v>0</v>
      </c>
      <c r="M265" s="22" t="e">
        <f t="shared" ca="1" si="45"/>
        <v>#DIV/0!</v>
      </c>
      <c r="N265" s="22" t="e">
        <f t="shared" ca="1" si="52"/>
        <v>#DIV/0!</v>
      </c>
      <c r="O265" s="110">
        <f t="shared" ca="1" si="53"/>
        <v>0</v>
      </c>
      <c r="P265" s="22">
        <f t="shared" ca="1" si="54"/>
        <v>0</v>
      </c>
      <c r="Q265" s="22">
        <f t="shared" ca="1" si="55"/>
        <v>0</v>
      </c>
      <c r="R265" t="e">
        <f t="shared" ca="1" si="46"/>
        <v>#DIV/0!</v>
      </c>
    </row>
    <row r="266" spans="1:18" x14ac:dyDescent="0.2">
      <c r="A266" s="107"/>
      <c r="B266" s="107"/>
      <c r="C266" s="107"/>
      <c r="D266" s="109">
        <f t="shared" si="43"/>
        <v>0</v>
      </c>
      <c r="E266" s="109">
        <f t="shared" si="43"/>
        <v>0</v>
      </c>
      <c r="F266" s="22">
        <f t="shared" si="44"/>
        <v>0</v>
      </c>
      <c r="G266" s="22">
        <f t="shared" si="44"/>
        <v>0</v>
      </c>
      <c r="H266" s="22">
        <f t="shared" si="47"/>
        <v>0</v>
      </c>
      <c r="I266" s="22">
        <f t="shared" si="48"/>
        <v>0</v>
      </c>
      <c r="J266" s="22">
        <f t="shared" si="49"/>
        <v>0</v>
      </c>
      <c r="K266" s="22">
        <f t="shared" si="50"/>
        <v>0</v>
      </c>
      <c r="L266" s="22">
        <f t="shared" si="51"/>
        <v>0</v>
      </c>
      <c r="M266" s="22" t="e">
        <f t="shared" ca="1" si="45"/>
        <v>#DIV/0!</v>
      </c>
      <c r="N266" s="22" t="e">
        <f t="shared" ca="1" si="52"/>
        <v>#DIV/0!</v>
      </c>
      <c r="O266" s="110">
        <f t="shared" ca="1" si="53"/>
        <v>0</v>
      </c>
      <c r="P266" s="22">
        <f t="shared" ca="1" si="54"/>
        <v>0</v>
      </c>
      <c r="Q266" s="22">
        <f t="shared" ca="1" si="55"/>
        <v>0</v>
      </c>
      <c r="R266" t="e">
        <f t="shared" ca="1" si="46"/>
        <v>#DIV/0!</v>
      </c>
    </row>
    <row r="267" spans="1:18" x14ac:dyDescent="0.2">
      <c r="A267" s="107"/>
      <c r="B267" s="107"/>
      <c r="C267" s="107"/>
      <c r="D267" s="109">
        <f t="shared" si="43"/>
        <v>0</v>
      </c>
      <c r="E267" s="109">
        <f t="shared" si="43"/>
        <v>0</v>
      </c>
      <c r="F267" s="22">
        <f t="shared" si="44"/>
        <v>0</v>
      </c>
      <c r="G267" s="22">
        <f t="shared" si="44"/>
        <v>0</v>
      </c>
      <c r="H267" s="22">
        <f t="shared" si="47"/>
        <v>0</v>
      </c>
      <c r="I267" s="22">
        <f t="shared" si="48"/>
        <v>0</v>
      </c>
      <c r="J267" s="22">
        <f t="shared" si="49"/>
        <v>0</v>
      </c>
      <c r="K267" s="22">
        <f t="shared" si="50"/>
        <v>0</v>
      </c>
      <c r="L267" s="22">
        <f t="shared" si="51"/>
        <v>0</v>
      </c>
      <c r="M267" s="22" t="e">
        <f t="shared" ca="1" si="45"/>
        <v>#DIV/0!</v>
      </c>
      <c r="N267" s="22" t="e">
        <f t="shared" ca="1" si="52"/>
        <v>#DIV/0!</v>
      </c>
      <c r="O267" s="110">
        <f t="shared" ca="1" si="53"/>
        <v>0</v>
      </c>
      <c r="P267" s="22">
        <f t="shared" ca="1" si="54"/>
        <v>0</v>
      </c>
      <c r="Q267" s="22">
        <f t="shared" ca="1" si="55"/>
        <v>0</v>
      </c>
      <c r="R267" t="e">
        <f t="shared" ca="1" si="46"/>
        <v>#DIV/0!</v>
      </c>
    </row>
    <row r="268" spans="1:18" x14ac:dyDescent="0.2">
      <c r="A268" s="107"/>
      <c r="B268" s="107"/>
      <c r="C268" s="107"/>
      <c r="D268" s="109">
        <f t="shared" si="43"/>
        <v>0</v>
      </c>
      <c r="E268" s="109">
        <f t="shared" si="43"/>
        <v>0</v>
      </c>
      <c r="F268" s="22">
        <f t="shared" si="44"/>
        <v>0</v>
      </c>
      <c r="G268" s="22">
        <f t="shared" si="44"/>
        <v>0</v>
      </c>
      <c r="H268" s="22">
        <f t="shared" si="47"/>
        <v>0</v>
      </c>
      <c r="I268" s="22">
        <f t="shared" si="48"/>
        <v>0</v>
      </c>
      <c r="J268" s="22">
        <f t="shared" si="49"/>
        <v>0</v>
      </c>
      <c r="K268" s="22">
        <f t="shared" si="50"/>
        <v>0</v>
      </c>
      <c r="L268" s="22">
        <f t="shared" si="51"/>
        <v>0</v>
      </c>
      <c r="M268" s="22" t="e">
        <f t="shared" ca="1" si="45"/>
        <v>#DIV/0!</v>
      </c>
      <c r="N268" s="22" t="e">
        <f t="shared" ca="1" si="52"/>
        <v>#DIV/0!</v>
      </c>
      <c r="O268" s="110">
        <f t="shared" ca="1" si="53"/>
        <v>0</v>
      </c>
      <c r="P268" s="22">
        <f t="shared" ca="1" si="54"/>
        <v>0</v>
      </c>
      <c r="Q268" s="22">
        <f t="shared" ca="1" si="55"/>
        <v>0</v>
      </c>
      <c r="R268" t="e">
        <f t="shared" ca="1" si="46"/>
        <v>#DIV/0!</v>
      </c>
    </row>
    <row r="269" spans="1:18" x14ac:dyDescent="0.2">
      <c r="A269" s="107"/>
      <c r="B269" s="107"/>
      <c r="C269" s="107"/>
      <c r="D269" s="109">
        <f t="shared" si="43"/>
        <v>0</v>
      </c>
      <c r="E269" s="109">
        <f t="shared" si="43"/>
        <v>0</v>
      </c>
      <c r="F269" s="22">
        <f t="shared" si="44"/>
        <v>0</v>
      </c>
      <c r="G269" s="22">
        <f t="shared" si="44"/>
        <v>0</v>
      </c>
      <c r="H269" s="22">
        <f t="shared" si="47"/>
        <v>0</v>
      </c>
      <c r="I269" s="22">
        <f t="shared" si="48"/>
        <v>0</v>
      </c>
      <c r="J269" s="22">
        <f t="shared" si="49"/>
        <v>0</v>
      </c>
      <c r="K269" s="22">
        <f t="shared" si="50"/>
        <v>0</v>
      </c>
      <c r="L269" s="22">
        <f t="shared" si="51"/>
        <v>0</v>
      </c>
      <c r="M269" s="22" t="e">
        <f t="shared" ca="1" si="45"/>
        <v>#DIV/0!</v>
      </c>
      <c r="N269" s="22" t="e">
        <f t="shared" ca="1" si="52"/>
        <v>#DIV/0!</v>
      </c>
      <c r="O269" s="110">
        <f t="shared" ca="1" si="53"/>
        <v>0</v>
      </c>
      <c r="P269" s="22">
        <f t="shared" ca="1" si="54"/>
        <v>0</v>
      </c>
      <c r="Q269" s="22">
        <f t="shared" ca="1" si="55"/>
        <v>0</v>
      </c>
      <c r="R269" t="e">
        <f t="shared" ca="1" si="46"/>
        <v>#DIV/0!</v>
      </c>
    </row>
    <row r="270" spans="1:18" x14ac:dyDescent="0.2">
      <c r="A270" s="107"/>
      <c r="B270" s="107"/>
      <c r="C270" s="107"/>
      <c r="D270" s="109">
        <f t="shared" si="43"/>
        <v>0</v>
      </c>
      <c r="E270" s="109">
        <f t="shared" si="43"/>
        <v>0</v>
      </c>
      <c r="F270" s="22">
        <f t="shared" si="44"/>
        <v>0</v>
      </c>
      <c r="G270" s="22">
        <f t="shared" si="44"/>
        <v>0</v>
      </c>
      <c r="H270" s="22">
        <f t="shared" si="47"/>
        <v>0</v>
      </c>
      <c r="I270" s="22">
        <f t="shared" si="48"/>
        <v>0</v>
      </c>
      <c r="J270" s="22">
        <f t="shared" si="49"/>
        <v>0</v>
      </c>
      <c r="K270" s="22">
        <f t="shared" si="50"/>
        <v>0</v>
      </c>
      <c r="L270" s="22">
        <f t="shared" si="51"/>
        <v>0</v>
      </c>
      <c r="M270" s="22" t="e">
        <f t="shared" ca="1" si="45"/>
        <v>#DIV/0!</v>
      </c>
      <c r="N270" s="22" t="e">
        <f t="shared" ca="1" si="52"/>
        <v>#DIV/0!</v>
      </c>
      <c r="O270" s="110">
        <f t="shared" ca="1" si="53"/>
        <v>0</v>
      </c>
      <c r="P270" s="22">
        <f t="shared" ca="1" si="54"/>
        <v>0</v>
      </c>
      <c r="Q270" s="22">
        <f t="shared" ca="1" si="55"/>
        <v>0</v>
      </c>
      <c r="R270" t="e">
        <f t="shared" ca="1" si="46"/>
        <v>#DIV/0!</v>
      </c>
    </row>
    <row r="271" spans="1:18" x14ac:dyDescent="0.2">
      <c r="A271" s="107"/>
      <c r="B271" s="107"/>
      <c r="C271" s="107"/>
      <c r="D271" s="109">
        <f t="shared" si="43"/>
        <v>0</v>
      </c>
      <c r="E271" s="109">
        <f t="shared" si="43"/>
        <v>0</v>
      </c>
      <c r="F271" s="22">
        <f t="shared" si="44"/>
        <v>0</v>
      </c>
      <c r="G271" s="22">
        <f t="shared" si="44"/>
        <v>0</v>
      </c>
      <c r="H271" s="22">
        <f t="shared" si="47"/>
        <v>0</v>
      </c>
      <c r="I271" s="22">
        <f t="shared" si="48"/>
        <v>0</v>
      </c>
      <c r="J271" s="22">
        <f t="shared" si="49"/>
        <v>0</v>
      </c>
      <c r="K271" s="22">
        <f t="shared" si="50"/>
        <v>0</v>
      </c>
      <c r="L271" s="22">
        <f t="shared" si="51"/>
        <v>0</v>
      </c>
      <c r="M271" s="22" t="e">
        <f t="shared" ca="1" si="45"/>
        <v>#DIV/0!</v>
      </c>
      <c r="N271" s="22" t="e">
        <f t="shared" ca="1" si="52"/>
        <v>#DIV/0!</v>
      </c>
      <c r="O271" s="110">
        <f t="shared" ca="1" si="53"/>
        <v>0</v>
      </c>
      <c r="P271" s="22">
        <f t="shared" ca="1" si="54"/>
        <v>0</v>
      </c>
      <c r="Q271" s="22">
        <f t="shared" ca="1" si="55"/>
        <v>0</v>
      </c>
      <c r="R271" t="e">
        <f t="shared" ca="1" si="46"/>
        <v>#DIV/0!</v>
      </c>
    </row>
    <row r="272" spans="1:18" x14ac:dyDescent="0.2">
      <c r="A272" s="107"/>
      <c r="B272" s="107"/>
      <c r="C272" s="107"/>
      <c r="D272" s="109">
        <f t="shared" si="43"/>
        <v>0</v>
      </c>
      <c r="E272" s="109">
        <f t="shared" si="43"/>
        <v>0</v>
      </c>
      <c r="F272" s="22">
        <f t="shared" si="44"/>
        <v>0</v>
      </c>
      <c r="G272" s="22">
        <f t="shared" si="44"/>
        <v>0</v>
      </c>
      <c r="H272" s="22">
        <f t="shared" si="47"/>
        <v>0</v>
      </c>
      <c r="I272" s="22">
        <f t="shared" si="48"/>
        <v>0</v>
      </c>
      <c r="J272" s="22">
        <f t="shared" si="49"/>
        <v>0</v>
      </c>
      <c r="K272" s="22">
        <f t="shared" si="50"/>
        <v>0</v>
      </c>
      <c r="L272" s="22">
        <f t="shared" si="51"/>
        <v>0</v>
      </c>
      <c r="M272" s="22" t="e">
        <f t="shared" ca="1" si="45"/>
        <v>#DIV/0!</v>
      </c>
      <c r="N272" s="22" t="e">
        <f t="shared" ca="1" si="52"/>
        <v>#DIV/0!</v>
      </c>
      <c r="O272" s="110">
        <f t="shared" ca="1" si="53"/>
        <v>0</v>
      </c>
      <c r="P272" s="22">
        <f t="shared" ca="1" si="54"/>
        <v>0</v>
      </c>
      <c r="Q272" s="22">
        <f t="shared" ca="1" si="55"/>
        <v>0</v>
      </c>
      <c r="R272" t="e">
        <f t="shared" ca="1" si="46"/>
        <v>#DIV/0!</v>
      </c>
    </row>
    <row r="273" spans="1:18" x14ac:dyDescent="0.2">
      <c r="A273" s="107"/>
      <c r="B273" s="107"/>
      <c r="C273" s="107"/>
      <c r="D273" s="109">
        <f t="shared" ref="D273:E336" si="56">A273/A$18</f>
        <v>0</v>
      </c>
      <c r="E273" s="109">
        <f t="shared" si="56"/>
        <v>0</v>
      </c>
      <c r="F273" s="22">
        <f t="shared" ref="F273:G336" si="57">$C273*D273</f>
        <v>0</v>
      </c>
      <c r="G273" s="22">
        <f t="shared" si="57"/>
        <v>0</v>
      </c>
      <c r="H273" s="22">
        <f t="shared" si="47"/>
        <v>0</v>
      </c>
      <c r="I273" s="22">
        <f t="shared" si="48"/>
        <v>0</v>
      </c>
      <c r="J273" s="22">
        <f t="shared" si="49"/>
        <v>0</v>
      </c>
      <c r="K273" s="22">
        <f t="shared" si="50"/>
        <v>0</v>
      </c>
      <c r="L273" s="22">
        <f t="shared" si="51"/>
        <v>0</v>
      </c>
      <c r="M273" s="22" t="e">
        <f t="shared" ca="1" si="45"/>
        <v>#DIV/0!</v>
      </c>
      <c r="N273" s="22" t="e">
        <f t="shared" ca="1" si="52"/>
        <v>#DIV/0!</v>
      </c>
      <c r="O273" s="110">
        <f t="shared" ca="1" si="53"/>
        <v>0</v>
      </c>
      <c r="P273" s="22">
        <f t="shared" ca="1" si="54"/>
        <v>0</v>
      </c>
      <c r="Q273" s="22">
        <f t="shared" ca="1" si="55"/>
        <v>0</v>
      </c>
      <c r="R273" t="e">
        <f t="shared" ca="1" si="46"/>
        <v>#DIV/0!</v>
      </c>
    </row>
    <row r="274" spans="1:18" x14ac:dyDescent="0.2">
      <c r="A274" s="107"/>
      <c r="B274" s="107"/>
      <c r="C274" s="107"/>
      <c r="D274" s="109">
        <f t="shared" si="56"/>
        <v>0</v>
      </c>
      <c r="E274" s="109">
        <f t="shared" si="56"/>
        <v>0</v>
      </c>
      <c r="F274" s="22">
        <f t="shared" si="57"/>
        <v>0</v>
      </c>
      <c r="G274" s="22">
        <f t="shared" si="57"/>
        <v>0</v>
      </c>
      <c r="H274" s="22">
        <f t="shared" si="47"/>
        <v>0</v>
      </c>
      <c r="I274" s="22">
        <f t="shared" si="48"/>
        <v>0</v>
      </c>
      <c r="J274" s="22">
        <f t="shared" si="49"/>
        <v>0</v>
      </c>
      <c r="K274" s="22">
        <f t="shared" si="50"/>
        <v>0</v>
      </c>
      <c r="L274" s="22">
        <f t="shared" si="51"/>
        <v>0</v>
      </c>
      <c r="M274" s="22" t="e">
        <f t="shared" ca="1" si="45"/>
        <v>#DIV/0!</v>
      </c>
      <c r="N274" s="22" t="e">
        <f t="shared" ca="1" si="52"/>
        <v>#DIV/0!</v>
      </c>
      <c r="O274" s="110">
        <f t="shared" ca="1" si="53"/>
        <v>0</v>
      </c>
      <c r="P274" s="22">
        <f t="shared" ca="1" si="54"/>
        <v>0</v>
      </c>
      <c r="Q274" s="22">
        <f t="shared" ca="1" si="55"/>
        <v>0</v>
      </c>
      <c r="R274" t="e">
        <f t="shared" ca="1" si="46"/>
        <v>#DIV/0!</v>
      </c>
    </row>
    <row r="275" spans="1:18" x14ac:dyDescent="0.2">
      <c r="A275" s="107"/>
      <c r="B275" s="107"/>
      <c r="C275" s="107"/>
      <c r="D275" s="109">
        <f t="shared" si="56"/>
        <v>0</v>
      </c>
      <c r="E275" s="109">
        <f t="shared" si="56"/>
        <v>0</v>
      </c>
      <c r="F275" s="22">
        <f t="shared" si="57"/>
        <v>0</v>
      </c>
      <c r="G275" s="22">
        <f t="shared" si="57"/>
        <v>0</v>
      </c>
      <c r="H275" s="22">
        <f t="shared" si="47"/>
        <v>0</v>
      </c>
      <c r="I275" s="22">
        <f t="shared" si="48"/>
        <v>0</v>
      </c>
      <c r="J275" s="22">
        <f t="shared" si="49"/>
        <v>0</v>
      </c>
      <c r="K275" s="22">
        <f t="shared" si="50"/>
        <v>0</v>
      </c>
      <c r="L275" s="22">
        <f t="shared" si="51"/>
        <v>0</v>
      </c>
      <c r="M275" s="22" t="e">
        <f t="shared" ca="1" si="45"/>
        <v>#DIV/0!</v>
      </c>
      <c r="N275" s="22" t="e">
        <f t="shared" ca="1" si="52"/>
        <v>#DIV/0!</v>
      </c>
      <c r="O275" s="110">
        <f t="shared" ca="1" si="53"/>
        <v>0</v>
      </c>
      <c r="P275" s="22">
        <f t="shared" ca="1" si="54"/>
        <v>0</v>
      </c>
      <c r="Q275" s="22">
        <f t="shared" ca="1" si="55"/>
        <v>0</v>
      </c>
      <c r="R275" t="e">
        <f t="shared" ca="1" si="46"/>
        <v>#DIV/0!</v>
      </c>
    </row>
    <row r="276" spans="1:18" x14ac:dyDescent="0.2">
      <c r="A276" s="107"/>
      <c r="B276" s="107"/>
      <c r="C276" s="107"/>
      <c r="D276" s="109">
        <f t="shared" si="56"/>
        <v>0</v>
      </c>
      <c r="E276" s="109">
        <f t="shared" si="56"/>
        <v>0</v>
      </c>
      <c r="F276" s="22">
        <f t="shared" si="57"/>
        <v>0</v>
      </c>
      <c r="G276" s="22">
        <f t="shared" si="57"/>
        <v>0</v>
      </c>
      <c r="H276" s="22">
        <f t="shared" si="47"/>
        <v>0</v>
      </c>
      <c r="I276" s="22">
        <f t="shared" si="48"/>
        <v>0</v>
      </c>
      <c r="J276" s="22">
        <f t="shared" si="49"/>
        <v>0</v>
      </c>
      <c r="K276" s="22">
        <f t="shared" si="50"/>
        <v>0</v>
      </c>
      <c r="L276" s="22">
        <f t="shared" si="51"/>
        <v>0</v>
      </c>
      <c r="M276" s="22" t="e">
        <f t="shared" ca="1" si="45"/>
        <v>#DIV/0!</v>
      </c>
      <c r="N276" s="22" t="e">
        <f t="shared" ca="1" si="52"/>
        <v>#DIV/0!</v>
      </c>
      <c r="O276" s="110">
        <f t="shared" ca="1" si="53"/>
        <v>0</v>
      </c>
      <c r="P276" s="22">
        <f t="shared" ca="1" si="54"/>
        <v>0</v>
      </c>
      <c r="Q276" s="22">
        <f t="shared" ca="1" si="55"/>
        <v>0</v>
      </c>
      <c r="R276" t="e">
        <f t="shared" ca="1" si="46"/>
        <v>#DIV/0!</v>
      </c>
    </row>
    <row r="277" spans="1:18" x14ac:dyDescent="0.2">
      <c r="A277" s="107"/>
      <c r="B277" s="107"/>
      <c r="C277" s="107"/>
      <c r="D277" s="109">
        <f t="shared" si="56"/>
        <v>0</v>
      </c>
      <c r="E277" s="109">
        <f t="shared" si="56"/>
        <v>0</v>
      </c>
      <c r="F277" s="22">
        <f t="shared" si="57"/>
        <v>0</v>
      </c>
      <c r="G277" s="22">
        <f t="shared" si="57"/>
        <v>0</v>
      </c>
      <c r="H277" s="22">
        <f t="shared" si="47"/>
        <v>0</v>
      </c>
      <c r="I277" s="22">
        <f t="shared" si="48"/>
        <v>0</v>
      </c>
      <c r="J277" s="22">
        <f t="shared" si="49"/>
        <v>0</v>
      </c>
      <c r="K277" s="22">
        <f t="shared" si="50"/>
        <v>0</v>
      </c>
      <c r="L277" s="22">
        <f t="shared" si="51"/>
        <v>0</v>
      </c>
      <c r="M277" s="22" t="e">
        <f t="shared" ref="M277:M337" ca="1" si="58">+E$4+E$5*D277+E$6*D277^2</f>
        <v>#DIV/0!</v>
      </c>
      <c r="N277" s="22" t="e">
        <f t="shared" ca="1" si="52"/>
        <v>#DIV/0!</v>
      </c>
      <c r="O277" s="110">
        <f t="shared" ca="1" si="53"/>
        <v>0</v>
      </c>
      <c r="P277" s="22">
        <f t="shared" ca="1" si="54"/>
        <v>0</v>
      </c>
      <c r="Q277" s="22">
        <f t="shared" ca="1" si="55"/>
        <v>0</v>
      </c>
      <c r="R277" t="e">
        <f t="shared" ref="R277:R337" ca="1" si="59">+E277-M277</f>
        <v>#DIV/0!</v>
      </c>
    </row>
    <row r="278" spans="1:18" x14ac:dyDescent="0.2">
      <c r="A278" s="107"/>
      <c r="B278" s="107"/>
      <c r="C278" s="107"/>
      <c r="D278" s="109">
        <f t="shared" si="56"/>
        <v>0</v>
      </c>
      <c r="E278" s="109">
        <f t="shared" si="56"/>
        <v>0</v>
      </c>
      <c r="F278" s="22">
        <f t="shared" si="57"/>
        <v>0</v>
      </c>
      <c r="G278" s="22">
        <f t="shared" si="57"/>
        <v>0</v>
      </c>
      <c r="H278" s="22">
        <f t="shared" ref="H278:H336" si="60">C278*D278*D278</f>
        <v>0</v>
      </c>
      <c r="I278" s="22">
        <f t="shared" ref="I278:I336" si="61">C278*D278*D278*D278</f>
        <v>0</v>
      </c>
      <c r="J278" s="22">
        <f t="shared" ref="J278:J336" si="62">C278*D278*D278*D278*D278</f>
        <v>0</v>
      </c>
      <c r="K278" s="22">
        <f t="shared" ref="K278:K336" si="63">C278*E278*D278</f>
        <v>0</v>
      </c>
      <c r="L278" s="22">
        <f t="shared" ref="L278:L336" si="64">C278*E278*D278*D278</f>
        <v>0</v>
      </c>
      <c r="M278" s="22" t="e">
        <f t="shared" ca="1" si="58"/>
        <v>#DIV/0!</v>
      </c>
      <c r="N278" s="22" t="e">
        <f t="shared" ref="N278:N336" ca="1" si="65">C278*(M278-E278)^2</f>
        <v>#DIV/0!</v>
      </c>
      <c r="O278" s="110">
        <f t="shared" ref="O278:O336" ca="1" si="66">(C278*O$1-O$2*F278+O$3*H278)^2</f>
        <v>0</v>
      </c>
      <c r="P278" s="22">
        <f t="shared" ref="P278:P336" ca="1" si="67">(-C278*O$2+O$4*F278-O$5*H278)^2</f>
        <v>0</v>
      </c>
      <c r="Q278" s="22">
        <f t="shared" ref="Q278:Q336" ca="1" si="68">+(C278*O$3-F278*O$5+H278*O$6)^2</f>
        <v>0</v>
      </c>
      <c r="R278" t="e">
        <f t="shared" ca="1" si="59"/>
        <v>#DIV/0!</v>
      </c>
    </row>
    <row r="279" spans="1:18" x14ac:dyDescent="0.2">
      <c r="A279" s="107"/>
      <c r="B279" s="107"/>
      <c r="C279" s="107"/>
      <c r="D279" s="109">
        <f t="shared" si="56"/>
        <v>0</v>
      </c>
      <c r="E279" s="109">
        <f t="shared" si="56"/>
        <v>0</v>
      </c>
      <c r="F279" s="22">
        <f t="shared" si="57"/>
        <v>0</v>
      </c>
      <c r="G279" s="22">
        <f t="shared" si="57"/>
        <v>0</v>
      </c>
      <c r="H279" s="22">
        <f t="shared" si="60"/>
        <v>0</v>
      </c>
      <c r="I279" s="22">
        <f t="shared" si="61"/>
        <v>0</v>
      </c>
      <c r="J279" s="22">
        <f t="shared" si="62"/>
        <v>0</v>
      </c>
      <c r="K279" s="22">
        <f t="shared" si="63"/>
        <v>0</v>
      </c>
      <c r="L279" s="22">
        <f t="shared" si="64"/>
        <v>0</v>
      </c>
      <c r="M279" s="22" t="e">
        <f t="shared" ca="1" si="58"/>
        <v>#DIV/0!</v>
      </c>
      <c r="N279" s="22" t="e">
        <f t="shared" ca="1" si="65"/>
        <v>#DIV/0!</v>
      </c>
      <c r="O279" s="110">
        <f t="shared" ca="1" si="66"/>
        <v>0</v>
      </c>
      <c r="P279" s="22">
        <f t="shared" ca="1" si="67"/>
        <v>0</v>
      </c>
      <c r="Q279" s="22">
        <f t="shared" ca="1" si="68"/>
        <v>0</v>
      </c>
      <c r="R279" t="e">
        <f t="shared" ca="1" si="59"/>
        <v>#DIV/0!</v>
      </c>
    </row>
    <row r="280" spans="1:18" x14ac:dyDescent="0.2">
      <c r="A280" s="107"/>
      <c r="B280" s="107"/>
      <c r="C280" s="107"/>
      <c r="D280" s="109">
        <f t="shared" si="56"/>
        <v>0</v>
      </c>
      <c r="E280" s="109">
        <f t="shared" si="56"/>
        <v>0</v>
      </c>
      <c r="F280" s="22">
        <f t="shared" si="57"/>
        <v>0</v>
      </c>
      <c r="G280" s="22">
        <f t="shared" si="57"/>
        <v>0</v>
      </c>
      <c r="H280" s="22">
        <f t="shared" si="60"/>
        <v>0</v>
      </c>
      <c r="I280" s="22">
        <f t="shared" si="61"/>
        <v>0</v>
      </c>
      <c r="J280" s="22">
        <f t="shared" si="62"/>
        <v>0</v>
      </c>
      <c r="K280" s="22">
        <f t="shared" si="63"/>
        <v>0</v>
      </c>
      <c r="L280" s="22">
        <f t="shared" si="64"/>
        <v>0</v>
      </c>
      <c r="M280" s="22" t="e">
        <f t="shared" ca="1" si="58"/>
        <v>#DIV/0!</v>
      </c>
      <c r="N280" s="22" t="e">
        <f t="shared" ca="1" si="65"/>
        <v>#DIV/0!</v>
      </c>
      <c r="O280" s="110">
        <f t="shared" ca="1" si="66"/>
        <v>0</v>
      </c>
      <c r="P280" s="22">
        <f t="shared" ca="1" si="67"/>
        <v>0</v>
      </c>
      <c r="Q280" s="22">
        <f t="shared" ca="1" si="68"/>
        <v>0</v>
      </c>
      <c r="R280" t="e">
        <f t="shared" ca="1" si="59"/>
        <v>#DIV/0!</v>
      </c>
    </row>
    <row r="281" spans="1:18" x14ac:dyDescent="0.2">
      <c r="A281" s="107"/>
      <c r="B281" s="107"/>
      <c r="C281" s="107"/>
      <c r="D281" s="109">
        <f t="shared" si="56"/>
        <v>0</v>
      </c>
      <c r="E281" s="109">
        <f t="shared" si="56"/>
        <v>0</v>
      </c>
      <c r="F281" s="22">
        <f t="shared" si="57"/>
        <v>0</v>
      </c>
      <c r="G281" s="22">
        <f t="shared" si="57"/>
        <v>0</v>
      </c>
      <c r="H281" s="22">
        <f t="shared" si="60"/>
        <v>0</v>
      </c>
      <c r="I281" s="22">
        <f t="shared" si="61"/>
        <v>0</v>
      </c>
      <c r="J281" s="22">
        <f t="shared" si="62"/>
        <v>0</v>
      </c>
      <c r="K281" s="22">
        <f t="shared" si="63"/>
        <v>0</v>
      </c>
      <c r="L281" s="22">
        <f t="shared" si="64"/>
        <v>0</v>
      </c>
      <c r="M281" s="22" t="e">
        <f t="shared" ca="1" si="58"/>
        <v>#DIV/0!</v>
      </c>
      <c r="N281" s="22" t="e">
        <f t="shared" ca="1" si="65"/>
        <v>#DIV/0!</v>
      </c>
      <c r="O281" s="110">
        <f t="shared" ca="1" si="66"/>
        <v>0</v>
      </c>
      <c r="P281" s="22">
        <f t="shared" ca="1" si="67"/>
        <v>0</v>
      </c>
      <c r="Q281" s="22">
        <f t="shared" ca="1" si="68"/>
        <v>0</v>
      </c>
      <c r="R281" t="e">
        <f t="shared" ca="1" si="59"/>
        <v>#DIV/0!</v>
      </c>
    </row>
    <row r="282" spans="1:18" x14ac:dyDescent="0.2">
      <c r="A282" s="107"/>
      <c r="B282" s="107"/>
      <c r="C282" s="107"/>
      <c r="D282" s="109">
        <f t="shared" si="56"/>
        <v>0</v>
      </c>
      <c r="E282" s="109">
        <f t="shared" si="56"/>
        <v>0</v>
      </c>
      <c r="F282" s="22">
        <f t="shared" si="57"/>
        <v>0</v>
      </c>
      <c r="G282" s="22">
        <f t="shared" si="57"/>
        <v>0</v>
      </c>
      <c r="H282" s="22">
        <f t="shared" si="60"/>
        <v>0</v>
      </c>
      <c r="I282" s="22">
        <f t="shared" si="61"/>
        <v>0</v>
      </c>
      <c r="J282" s="22">
        <f t="shared" si="62"/>
        <v>0</v>
      </c>
      <c r="K282" s="22">
        <f t="shared" si="63"/>
        <v>0</v>
      </c>
      <c r="L282" s="22">
        <f t="shared" si="64"/>
        <v>0</v>
      </c>
      <c r="M282" s="22" t="e">
        <f t="shared" ca="1" si="58"/>
        <v>#DIV/0!</v>
      </c>
      <c r="N282" s="22" t="e">
        <f t="shared" ca="1" si="65"/>
        <v>#DIV/0!</v>
      </c>
      <c r="O282" s="110">
        <f t="shared" ca="1" si="66"/>
        <v>0</v>
      </c>
      <c r="P282" s="22">
        <f t="shared" ca="1" si="67"/>
        <v>0</v>
      </c>
      <c r="Q282" s="22">
        <f t="shared" ca="1" si="68"/>
        <v>0</v>
      </c>
      <c r="R282" t="e">
        <f t="shared" ca="1" si="59"/>
        <v>#DIV/0!</v>
      </c>
    </row>
    <row r="283" spans="1:18" x14ac:dyDescent="0.2">
      <c r="A283" s="107"/>
      <c r="B283" s="107"/>
      <c r="C283" s="107"/>
      <c r="D283" s="109">
        <f t="shared" si="56"/>
        <v>0</v>
      </c>
      <c r="E283" s="109">
        <f t="shared" si="56"/>
        <v>0</v>
      </c>
      <c r="F283" s="22">
        <f t="shared" si="57"/>
        <v>0</v>
      </c>
      <c r="G283" s="22">
        <f t="shared" si="57"/>
        <v>0</v>
      </c>
      <c r="H283" s="22">
        <f t="shared" si="60"/>
        <v>0</v>
      </c>
      <c r="I283" s="22">
        <f t="shared" si="61"/>
        <v>0</v>
      </c>
      <c r="J283" s="22">
        <f t="shared" si="62"/>
        <v>0</v>
      </c>
      <c r="K283" s="22">
        <f t="shared" si="63"/>
        <v>0</v>
      </c>
      <c r="L283" s="22">
        <f t="shared" si="64"/>
        <v>0</v>
      </c>
      <c r="M283" s="22" t="e">
        <f t="shared" ca="1" si="58"/>
        <v>#DIV/0!</v>
      </c>
      <c r="N283" s="22" t="e">
        <f t="shared" ca="1" si="65"/>
        <v>#DIV/0!</v>
      </c>
      <c r="O283" s="110">
        <f t="shared" ca="1" si="66"/>
        <v>0</v>
      </c>
      <c r="P283" s="22">
        <f t="shared" ca="1" si="67"/>
        <v>0</v>
      </c>
      <c r="Q283" s="22">
        <f t="shared" ca="1" si="68"/>
        <v>0</v>
      </c>
      <c r="R283" t="e">
        <f t="shared" ca="1" si="59"/>
        <v>#DIV/0!</v>
      </c>
    </row>
    <row r="284" spans="1:18" x14ac:dyDescent="0.2">
      <c r="A284" s="107"/>
      <c r="B284" s="107"/>
      <c r="C284" s="107"/>
      <c r="D284" s="109">
        <f t="shared" si="56"/>
        <v>0</v>
      </c>
      <c r="E284" s="109">
        <f t="shared" si="56"/>
        <v>0</v>
      </c>
      <c r="F284" s="22">
        <f t="shared" si="57"/>
        <v>0</v>
      </c>
      <c r="G284" s="22">
        <f t="shared" si="57"/>
        <v>0</v>
      </c>
      <c r="H284" s="22">
        <f t="shared" si="60"/>
        <v>0</v>
      </c>
      <c r="I284" s="22">
        <f t="shared" si="61"/>
        <v>0</v>
      </c>
      <c r="J284" s="22">
        <f t="shared" si="62"/>
        <v>0</v>
      </c>
      <c r="K284" s="22">
        <f t="shared" si="63"/>
        <v>0</v>
      </c>
      <c r="L284" s="22">
        <f t="shared" si="64"/>
        <v>0</v>
      </c>
      <c r="M284" s="22" t="e">
        <f t="shared" ca="1" si="58"/>
        <v>#DIV/0!</v>
      </c>
      <c r="N284" s="22" t="e">
        <f t="shared" ca="1" si="65"/>
        <v>#DIV/0!</v>
      </c>
      <c r="O284" s="110">
        <f t="shared" ca="1" si="66"/>
        <v>0</v>
      </c>
      <c r="P284" s="22">
        <f t="shared" ca="1" si="67"/>
        <v>0</v>
      </c>
      <c r="Q284" s="22">
        <f t="shared" ca="1" si="68"/>
        <v>0</v>
      </c>
      <c r="R284" t="e">
        <f t="shared" ca="1" si="59"/>
        <v>#DIV/0!</v>
      </c>
    </row>
    <row r="285" spans="1:18" x14ac:dyDescent="0.2">
      <c r="A285" s="107"/>
      <c r="B285" s="107"/>
      <c r="C285" s="107"/>
      <c r="D285" s="109">
        <f t="shared" si="56"/>
        <v>0</v>
      </c>
      <c r="E285" s="109">
        <f t="shared" si="56"/>
        <v>0</v>
      </c>
      <c r="F285" s="22">
        <f t="shared" si="57"/>
        <v>0</v>
      </c>
      <c r="G285" s="22">
        <f t="shared" si="57"/>
        <v>0</v>
      </c>
      <c r="H285" s="22">
        <f t="shared" si="60"/>
        <v>0</v>
      </c>
      <c r="I285" s="22">
        <f t="shared" si="61"/>
        <v>0</v>
      </c>
      <c r="J285" s="22">
        <f t="shared" si="62"/>
        <v>0</v>
      </c>
      <c r="K285" s="22">
        <f t="shared" si="63"/>
        <v>0</v>
      </c>
      <c r="L285" s="22">
        <f t="shared" si="64"/>
        <v>0</v>
      </c>
      <c r="M285" s="22" t="e">
        <f t="shared" ca="1" si="58"/>
        <v>#DIV/0!</v>
      </c>
      <c r="N285" s="22" t="e">
        <f t="shared" ca="1" si="65"/>
        <v>#DIV/0!</v>
      </c>
      <c r="O285" s="110">
        <f t="shared" ca="1" si="66"/>
        <v>0</v>
      </c>
      <c r="P285" s="22">
        <f t="shared" ca="1" si="67"/>
        <v>0</v>
      </c>
      <c r="Q285" s="22">
        <f t="shared" ca="1" si="68"/>
        <v>0</v>
      </c>
      <c r="R285" t="e">
        <f t="shared" ca="1" si="59"/>
        <v>#DIV/0!</v>
      </c>
    </row>
    <row r="286" spans="1:18" x14ac:dyDescent="0.2">
      <c r="A286" s="107"/>
      <c r="B286" s="107"/>
      <c r="C286" s="107"/>
      <c r="D286" s="109">
        <f t="shared" si="56"/>
        <v>0</v>
      </c>
      <c r="E286" s="109">
        <f t="shared" si="56"/>
        <v>0</v>
      </c>
      <c r="F286" s="22">
        <f t="shared" si="57"/>
        <v>0</v>
      </c>
      <c r="G286" s="22">
        <f t="shared" si="57"/>
        <v>0</v>
      </c>
      <c r="H286" s="22">
        <f t="shared" si="60"/>
        <v>0</v>
      </c>
      <c r="I286" s="22">
        <f t="shared" si="61"/>
        <v>0</v>
      </c>
      <c r="J286" s="22">
        <f t="shared" si="62"/>
        <v>0</v>
      </c>
      <c r="K286" s="22">
        <f t="shared" si="63"/>
        <v>0</v>
      </c>
      <c r="L286" s="22">
        <f t="shared" si="64"/>
        <v>0</v>
      </c>
      <c r="M286" s="22" t="e">
        <f t="shared" ca="1" si="58"/>
        <v>#DIV/0!</v>
      </c>
      <c r="N286" s="22" t="e">
        <f t="shared" ca="1" si="65"/>
        <v>#DIV/0!</v>
      </c>
      <c r="O286" s="110">
        <f t="shared" ca="1" si="66"/>
        <v>0</v>
      </c>
      <c r="P286" s="22">
        <f t="shared" ca="1" si="67"/>
        <v>0</v>
      </c>
      <c r="Q286" s="22">
        <f t="shared" ca="1" si="68"/>
        <v>0</v>
      </c>
      <c r="R286" t="e">
        <f t="shared" ca="1" si="59"/>
        <v>#DIV/0!</v>
      </c>
    </row>
    <row r="287" spans="1:18" x14ac:dyDescent="0.2">
      <c r="A287" s="107"/>
      <c r="B287" s="107"/>
      <c r="C287" s="107"/>
      <c r="D287" s="109">
        <f t="shared" si="56"/>
        <v>0</v>
      </c>
      <c r="E287" s="109">
        <f t="shared" si="56"/>
        <v>0</v>
      </c>
      <c r="F287" s="22">
        <f t="shared" si="57"/>
        <v>0</v>
      </c>
      <c r="G287" s="22">
        <f t="shared" si="57"/>
        <v>0</v>
      </c>
      <c r="H287" s="22">
        <f t="shared" si="60"/>
        <v>0</v>
      </c>
      <c r="I287" s="22">
        <f t="shared" si="61"/>
        <v>0</v>
      </c>
      <c r="J287" s="22">
        <f t="shared" si="62"/>
        <v>0</v>
      </c>
      <c r="K287" s="22">
        <f t="shared" si="63"/>
        <v>0</v>
      </c>
      <c r="L287" s="22">
        <f t="shared" si="64"/>
        <v>0</v>
      </c>
      <c r="M287" s="22" t="e">
        <f t="shared" ca="1" si="58"/>
        <v>#DIV/0!</v>
      </c>
      <c r="N287" s="22" t="e">
        <f t="shared" ca="1" si="65"/>
        <v>#DIV/0!</v>
      </c>
      <c r="O287" s="110">
        <f t="shared" ca="1" si="66"/>
        <v>0</v>
      </c>
      <c r="P287" s="22">
        <f t="shared" ca="1" si="67"/>
        <v>0</v>
      </c>
      <c r="Q287" s="22">
        <f t="shared" ca="1" si="68"/>
        <v>0</v>
      </c>
      <c r="R287" t="e">
        <f t="shared" ca="1" si="59"/>
        <v>#DIV/0!</v>
      </c>
    </row>
    <row r="288" spans="1:18" x14ac:dyDescent="0.2">
      <c r="A288" s="107"/>
      <c r="B288" s="107"/>
      <c r="C288" s="107"/>
      <c r="D288" s="109">
        <f t="shared" si="56"/>
        <v>0</v>
      </c>
      <c r="E288" s="109">
        <f t="shared" si="56"/>
        <v>0</v>
      </c>
      <c r="F288" s="22">
        <f t="shared" si="57"/>
        <v>0</v>
      </c>
      <c r="G288" s="22">
        <f t="shared" si="57"/>
        <v>0</v>
      </c>
      <c r="H288" s="22">
        <f t="shared" si="60"/>
        <v>0</v>
      </c>
      <c r="I288" s="22">
        <f t="shared" si="61"/>
        <v>0</v>
      </c>
      <c r="J288" s="22">
        <f t="shared" si="62"/>
        <v>0</v>
      </c>
      <c r="K288" s="22">
        <f t="shared" si="63"/>
        <v>0</v>
      </c>
      <c r="L288" s="22">
        <f t="shared" si="64"/>
        <v>0</v>
      </c>
      <c r="M288" s="22" t="e">
        <f t="shared" ca="1" si="58"/>
        <v>#DIV/0!</v>
      </c>
      <c r="N288" s="22" t="e">
        <f t="shared" ca="1" si="65"/>
        <v>#DIV/0!</v>
      </c>
      <c r="O288" s="110">
        <f t="shared" ca="1" si="66"/>
        <v>0</v>
      </c>
      <c r="P288" s="22">
        <f t="shared" ca="1" si="67"/>
        <v>0</v>
      </c>
      <c r="Q288" s="22">
        <f t="shared" ca="1" si="68"/>
        <v>0</v>
      </c>
      <c r="R288" t="e">
        <f t="shared" ca="1" si="59"/>
        <v>#DIV/0!</v>
      </c>
    </row>
    <row r="289" spans="1:18" x14ac:dyDescent="0.2">
      <c r="A289" s="107"/>
      <c r="B289" s="107"/>
      <c r="C289" s="107"/>
      <c r="D289" s="109">
        <f t="shared" si="56"/>
        <v>0</v>
      </c>
      <c r="E289" s="109">
        <f t="shared" si="56"/>
        <v>0</v>
      </c>
      <c r="F289" s="22">
        <f t="shared" si="57"/>
        <v>0</v>
      </c>
      <c r="G289" s="22">
        <f t="shared" si="57"/>
        <v>0</v>
      </c>
      <c r="H289" s="22">
        <f t="shared" si="60"/>
        <v>0</v>
      </c>
      <c r="I289" s="22">
        <f t="shared" si="61"/>
        <v>0</v>
      </c>
      <c r="J289" s="22">
        <f t="shared" si="62"/>
        <v>0</v>
      </c>
      <c r="K289" s="22">
        <f t="shared" si="63"/>
        <v>0</v>
      </c>
      <c r="L289" s="22">
        <f t="shared" si="64"/>
        <v>0</v>
      </c>
      <c r="M289" s="22" t="e">
        <f t="shared" ca="1" si="58"/>
        <v>#DIV/0!</v>
      </c>
      <c r="N289" s="22" t="e">
        <f t="shared" ca="1" si="65"/>
        <v>#DIV/0!</v>
      </c>
      <c r="O289" s="110">
        <f t="shared" ca="1" si="66"/>
        <v>0</v>
      </c>
      <c r="P289" s="22">
        <f t="shared" ca="1" si="67"/>
        <v>0</v>
      </c>
      <c r="Q289" s="22">
        <f t="shared" ca="1" si="68"/>
        <v>0</v>
      </c>
      <c r="R289" t="e">
        <f t="shared" ca="1" si="59"/>
        <v>#DIV/0!</v>
      </c>
    </row>
    <row r="290" spans="1:18" x14ac:dyDescent="0.2">
      <c r="A290" s="107"/>
      <c r="B290" s="107"/>
      <c r="C290" s="107"/>
      <c r="D290" s="109">
        <f t="shared" si="56"/>
        <v>0</v>
      </c>
      <c r="E290" s="109">
        <f t="shared" si="56"/>
        <v>0</v>
      </c>
      <c r="F290" s="22">
        <f t="shared" si="57"/>
        <v>0</v>
      </c>
      <c r="G290" s="22">
        <f t="shared" si="57"/>
        <v>0</v>
      </c>
      <c r="H290" s="22">
        <f t="shared" si="60"/>
        <v>0</v>
      </c>
      <c r="I290" s="22">
        <f t="shared" si="61"/>
        <v>0</v>
      </c>
      <c r="J290" s="22">
        <f t="shared" si="62"/>
        <v>0</v>
      </c>
      <c r="K290" s="22">
        <f t="shared" si="63"/>
        <v>0</v>
      </c>
      <c r="L290" s="22">
        <f t="shared" si="64"/>
        <v>0</v>
      </c>
      <c r="M290" s="22" t="e">
        <f t="shared" ca="1" si="58"/>
        <v>#DIV/0!</v>
      </c>
      <c r="N290" s="22" t="e">
        <f t="shared" ca="1" si="65"/>
        <v>#DIV/0!</v>
      </c>
      <c r="O290" s="110">
        <f t="shared" ca="1" si="66"/>
        <v>0</v>
      </c>
      <c r="P290" s="22">
        <f t="shared" ca="1" si="67"/>
        <v>0</v>
      </c>
      <c r="Q290" s="22">
        <f t="shared" ca="1" si="68"/>
        <v>0</v>
      </c>
      <c r="R290" t="e">
        <f t="shared" ca="1" si="59"/>
        <v>#DIV/0!</v>
      </c>
    </row>
    <row r="291" spans="1:18" x14ac:dyDescent="0.2">
      <c r="A291" s="107"/>
      <c r="B291" s="107"/>
      <c r="C291" s="107"/>
      <c r="D291" s="109">
        <f t="shared" si="56"/>
        <v>0</v>
      </c>
      <c r="E291" s="109">
        <f t="shared" si="56"/>
        <v>0</v>
      </c>
      <c r="F291" s="22">
        <f t="shared" si="57"/>
        <v>0</v>
      </c>
      <c r="G291" s="22">
        <f t="shared" si="57"/>
        <v>0</v>
      </c>
      <c r="H291" s="22">
        <f t="shared" si="60"/>
        <v>0</v>
      </c>
      <c r="I291" s="22">
        <f t="shared" si="61"/>
        <v>0</v>
      </c>
      <c r="J291" s="22">
        <f t="shared" si="62"/>
        <v>0</v>
      </c>
      <c r="K291" s="22">
        <f t="shared" si="63"/>
        <v>0</v>
      </c>
      <c r="L291" s="22">
        <f t="shared" si="64"/>
        <v>0</v>
      </c>
      <c r="M291" s="22" t="e">
        <f t="shared" ca="1" si="58"/>
        <v>#DIV/0!</v>
      </c>
      <c r="N291" s="22" t="e">
        <f t="shared" ca="1" si="65"/>
        <v>#DIV/0!</v>
      </c>
      <c r="O291" s="110">
        <f t="shared" ca="1" si="66"/>
        <v>0</v>
      </c>
      <c r="P291" s="22">
        <f t="shared" ca="1" si="67"/>
        <v>0</v>
      </c>
      <c r="Q291" s="22">
        <f t="shared" ca="1" si="68"/>
        <v>0</v>
      </c>
      <c r="R291" t="e">
        <f t="shared" ca="1" si="59"/>
        <v>#DIV/0!</v>
      </c>
    </row>
    <row r="292" spans="1:18" x14ac:dyDescent="0.2">
      <c r="A292" s="107"/>
      <c r="B292" s="107"/>
      <c r="C292" s="107"/>
      <c r="D292" s="109">
        <f t="shared" si="56"/>
        <v>0</v>
      </c>
      <c r="E292" s="109">
        <f t="shared" si="56"/>
        <v>0</v>
      </c>
      <c r="F292" s="22">
        <f t="shared" si="57"/>
        <v>0</v>
      </c>
      <c r="G292" s="22">
        <f t="shared" si="57"/>
        <v>0</v>
      </c>
      <c r="H292" s="22">
        <f t="shared" si="60"/>
        <v>0</v>
      </c>
      <c r="I292" s="22">
        <f t="shared" si="61"/>
        <v>0</v>
      </c>
      <c r="J292" s="22">
        <f t="shared" si="62"/>
        <v>0</v>
      </c>
      <c r="K292" s="22">
        <f t="shared" si="63"/>
        <v>0</v>
      </c>
      <c r="L292" s="22">
        <f t="shared" si="64"/>
        <v>0</v>
      </c>
      <c r="M292" s="22" t="e">
        <f t="shared" ca="1" si="58"/>
        <v>#DIV/0!</v>
      </c>
      <c r="N292" s="22" t="e">
        <f t="shared" ca="1" si="65"/>
        <v>#DIV/0!</v>
      </c>
      <c r="O292" s="110">
        <f t="shared" ca="1" si="66"/>
        <v>0</v>
      </c>
      <c r="P292" s="22">
        <f t="shared" ca="1" si="67"/>
        <v>0</v>
      </c>
      <c r="Q292" s="22">
        <f t="shared" ca="1" si="68"/>
        <v>0</v>
      </c>
      <c r="R292" t="e">
        <f t="shared" ca="1" si="59"/>
        <v>#DIV/0!</v>
      </c>
    </row>
    <row r="293" spans="1:18" x14ac:dyDescent="0.2">
      <c r="A293" s="107"/>
      <c r="B293" s="107"/>
      <c r="C293" s="107"/>
      <c r="D293" s="109">
        <f t="shared" si="56"/>
        <v>0</v>
      </c>
      <c r="E293" s="109">
        <f t="shared" si="56"/>
        <v>0</v>
      </c>
      <c r="F293" s="22">
        <f t="shared" si="57"/>
        <v>0</v>
      </c>
      <c r="G293" s="22">
        <f t="shared" si="57"/>
        <v>0</v>
      </c>
      <c r="H293" s="22">
        <f t="shared" si="60"/>
        <v>0</v>
      </c>
      <c r="I293" s="22">
        <f t="shared" si="61"/>
        <v>0</v>
      </c>
      <c r="J293" s="22">
        <f t="shared" si="62"/>
        <v>0</v>
      </c>
      <c r="K293" s="22">
        <f t="shared" si="63"/>
        <v>0</v>
      </c>
      <c r="L293" s="22">
        <f t="shared" si="64"/>
        <v>0</v>
      </c>
      <c r="M293" s="22" t="e">
        <f t="shared" ca="1" si="58"/>
        <v>#DIV/0!</v>
      </c>
      <c r="N293" s="22" t="e">
        <f t="shared" ca="1" si="65"/>
        <v>#DIV/0!</v>
      </c>
      <c r="O293" s="110">
        <f t="shared" ca="1" si="66"/>
        <v>0</v>
      </c>
      <c r="P293" s="22">
        <f t="shared" ca="1" si="67"/>
        <v>0</v>
      </c>
      <c r="Q293" s="22">
        <f t="shared" ca="1" si="68"/>
        <v>0</v>
      </c>
      <c r="R293" t="e">
        <f t="shared" ca="1" si="59"/>
        <v>#DIV/0!</v>
      </c>
    </row>
    <row r="294" spans="1:18" x14ac:dyDescent="0.2">
      <c r="A294" s="107"/>
      <c r="B294" s="107"/>
      <c r="C294" s="107"/>
      <c r="D294" s="109">
        <f t="shared" si="56"/>
        <v>0</v>
      </c>
      <c r="E294" s="109">
        <f t="shared" si="56"/>
        <v>0</v>
      </c>
      <c r="F294" s="22">
        <f t="shared" si="57"/>
        <v>0</v>
      </c>
      <c r="G294" s="22">
        <f t="shared" si="57"/>
        <v>0</v>
      </c>
      <c r="H294" s="22">
        <f t="shared" si="60"/>
        <v>0</v>
      </c>
      <c r="I294" s="22">
        <f t="shared" si="61"/>
        <v>0</v>
      </c>
      <c r="J294" s="22">
        <f t="shared" si="62"/>
        <v>0</v>
      </c>
      <c r="K294" s="22">
        <f t="shared" si="63"/>
        <v>0</v>
      </c>
      <c r="L294" s="22">
        <f t="shared" si="64"/>
        <v>0</v>
      </c>
      <c r="M294" s="22" t="e">
        <f t="shared" ca="1" si="58"/>
        <v>#DIV/0!</v>
      </c>
      <c r="N294" s="22" t="e">
        <f t="shared" ca="1" si="65"/>
        <v>#DIV/0!</v>
      </c>
      <c r="O294" s="110">
        <f t="shared" ca="1" si="66"/>
        <v>0</v>
      </c>
      <c r="P294" s="22">
        <f t="shared" ca="1" si="67"/>
        <v>0</v>
      </c>
      <c r="Q294" s="22">
        <f t="shared" ca="1" si="68"/>
        <v>0</v>
      </c>
      <c r="R294" t="e">
        <f t="shared" ca="1" si="59"/>
        <v>#DIV/0!</v>
      </c>
    </row>
    <row r="295" spans="1:18" x14ac:dyDescent="0.2">
      <c r="A295" s="107"/>
      <c r="B295" s="107"/>
      <c r="C295" s="107"/>
      <c r="D295" s="109">
        <f t="shared" si="56"/>
        <v>0</v>
      </c>
      <c r="E295" s="109">
        <f t="shared" si="56"/>
        <v>0</v>
      </c>
      <c r="F295" s="22">
        <f t="shared" si="57"/>
        <v>0</v>
      </c>
      <c r="G295" s="22">
        <f t="shared" si="57"/>
        <v>0</v>
      </c>
      <c r="H295" s="22">
        <f t="shared" si="60"/>
        <v>0</v>
      </c>
      <c r="I295" s="22">
        <f t="shared" si="61"/>
        <v>0</v>
      </c>
      <c r="J295" s="22">
        <f t="shared" si="62"/>
        <v>0</v>
      </c>
      <c r="K295" s="22">
        <f t="shared" si="63"/>
        <v>0</v>
      </c>
      <c r="L295" s="22">
        <f t="shared" si="64"/>
        <v>0</v>
      </c>
      <c r="M295" s="22" t="e">
        <f t="shared" ca="1" si="58"/>
        <v>#DIV/0!</v>
      </c>
      <c r="N295" s="22" t="e">
        <f t="shared" ca="1" si="65"/>
        <v>#DIV/0!</v>
      </c>
      <c r="O295" s="110">
        <f t="shared" ca="1" si="66"/>
        <v>0</v>
      </c>
      <c r="P295" s="22">
        <f t="shared" ca="1" si="67"/>
        <v>0</v>
      </c>
      <c r="Q295" s="22">
        <f t="shared" ca="1" si="68"/>
        <v>0</v>
      </c>
      <c r="R295" t="e">
        <f t="shared" ca="1" si="59"/>
        <v>#DIV/0!</v>
      </c>
    </row>
    <row r="296" spans="1:18" x14ac:dyDescent="0.2">
      <c r="A296" s="107"/>
      <c r="B296" s="107"/>
      <c r="C296" s="107"/>
      <c r="D296" s="109">
        <f t="shared" si="56"/>
        <v>0</v>
      </c>
      <c r="E296" s="109">
        <f t="shared" si="56"/>
        <v>0</v>
      </c>
      <c r="F296" s="22">
        <f t="shared" si="57"/>
        <v>0</v>
      </c>
      <c r="G296" s="22">
        <f t="shared" si="57"/>
        <v>0</v>
      </c>
      <c r="H296" s="22">
        <f t="shared" si="60"/>
        <v>0</v>
      </c>
      <c r="I296" s="22">
        <f t="shared" si="61"/>
        <v>0</v>
      </c>
      <c r="J296" s="22">
        <f t="shared" si="62"/>
        <v>0</v>
      </c>
      <c r="K296" s="22">
        <f t="shared" si="63"/>
        <v>0</v>
      </c>
      <c r="L296" s="22">
        <f t="shared" si="64"/>
        <v>0</v>
      </c>
      <c r="M296" s="22" t="e">
        <f t="shared" ca="1" si="58"/>
        <v>#DIV/0!</v>
      </c>
      <c r="N296" s="22" t="e">
        <f t="shared" ca="1" si="65"/>
        <v>#DIV/0!</v>
      </c>
      <c r="O296" s="110">
        <f t="shared" ca="1" si="66"/>
        <v>0</v>
      </c>
      <c r="P296" s="22">
        <f t="shared" ca="1" si="67"/>
        <v>0</v>
      </c>
      <c r="Q296" s="22">
        <f t="shared" ca="1" si="68"/>
        <v>0</v>
      </c>
      <c r="R296" t="e">
        <f t="shared" ca="1" si="59"/>
        <v>#DIV/0!</v>
      </c>
    </row>
    <row r="297" spans="1:18" x14ac:dyDescent="0.2">
      <c r="A297" s="107"/>
      <c r="B297" s="107"/>
      <c r="C297" s="107"/>
      <c r="D297" s="109">
        <f t="shared" si="56"/>
        <v>0</v>
      </c>
      <c r="E297" s="109">
        <f t="shared" si="56"/>
        <v>0</v>
      </c>
      <c r="F297" s="22">
        <f t="shared" si="57"/>
        <v>0</v>
      </c>
      <c r="G297" s="22">
        <f t="shared" si="57"/>
        <v>0</v>
      </c>
      <c r="H297" s="22">
        <f t="shared" si="60"/>
        <v>0</v>
      </c>
      <c r="I297" s="22">
        <f t="shared" si="61"/>
        <v>0</v>
      </c>
      <c r="J297" s="22">
        <f t="shared" si="62"/>
        <v>0</v>
      </c>
      <c r="K297" s="22">
        <f t="shared" si="63"/>
        <v>0</v>
      </c>
      <c r="L297" s="22">
        <f t="shared" si="64"/>
        <v>0</v>
      </c>
      <c r="M297" s="22" t="e">
        <f t="shared" ca="1" si="58"/>
        <v>#DIV/0!</v>
      </c>
      <c r="N297" s="22" t="e">
        <f t="shared" ca="1" si="65"/>
        <v>#DIV/0!</v>
      </c>
      <c r="O297" s="110">
        <f t="shared" ca="1" si="66"/>
        <v>0</v>
      </c>
      <c r="P297" s="22">
        <f t="shared" ca="1" si="67"/>
        <v>0</v>
      </c>
      <c r="Q297" s="22">
        <f t="shared" ca="1" si="68"/>
        <v>0</v>
      </c>
      <c r="R297" t="e">
        <f t="shared" ca="1" si="59"/>
        <v>#DIV/0!</v>
      </c>
    </row>
    <row r="298" spans="1:18" x14ac:dyDescent="0.2">
      <c r="A298" s="107"/>
      <c r="B298" s="107"/>
      <c r="C298" s="107"/>
      <c r="D298" s="109">
        <f t="shared" si="56"/>
        <v>0</v>
      </c>
      <c r="E298" s="109">
        <f t="shared" si="56"/>
        <v>0</v>
      </c>
      <c r="F298" s="22">
        <f t="shared" si="57"/>
        <v>0</v>
      </c>
      <c r="G298" s="22">
        <f t="shared" si="57"/>
        <v>0</v>
      </c>
      <c r="H298" s="22">
        <f t="shared" si="60"/>
        <v>0</v>
      </c>
      <c r="I298" s="22">
        <f t="shared" si="61"/>
        <v>0</v>
      </c>
      <c r="J298" s="22">
        <f t="shared" si="62"/>
        <v>0</v>
      </c>
      <c r="K298" s="22">
        <f t="shared" si="63"/>
        <v>0</v>
      </c>
      <c r="L298" s="22">
        <f t="shared" si="64"/>
        <v>0</v>
      </c>
      <c r="M298" s="22" t="e">
        <f t="shared" ca="1" si="58"/>
        <v>#DIV/0!</v>
      </c>
      <c r="N298" s="22" t="e">
        <f t="shared" ca="1" si="65"/>
        <v>#DIV/0!</v>
      </c>
      <c r="O298" s="110">
        <f t="shared" ca="1" si="66"/>
        <v>0</v>
      </c>
      <c r="P298" s="22">
        <f t="shared" ca="1" si="67"/>
        <v>0</v>
      </c>
      <c r="Q298" s="22">
        <f t="shared" ca="1" si="68"/>
        <v>0</v>
      </c>
      <c r="R298" t="e">
        <f t="shared" ca="1" si="59"/>
        <v>#DIV/0!</v>
      </c>
    </row>
    <row r="299" spans="1:18" x14ac:dyDescent="0.2">
      <c r="A299" s="107"/>
      <c r="B299" s="107"/>
      <c r="C299" s="107"/>
      <c r="D299" s="109">
        <f t="shared" si="56"/>
        <v>0</v>
      </c>
      <c r="E299" s="109">
        <f t="shared" si="56"/>
        <v>0</v>
      </c>
      <c r="F299" s="22">
        <f t="shared" si="57"/>
        <v>0</v>
      </c>
      <c r="G299" s="22">
        <f t="shared" si="57"/>
        <v>0</v>
      </c>
      <c r="H299" s="22">
        <f t="shared" si="60"/>
        <v>0</v>
      </c>
      <c r="I299" s="22">
        <f t="shared" si="61"/>
        <v>0</v>
      </c>
      <c r="J299" s="22">
        <f t="shared" si="62"/>
        <v>0</v>
      </c>
      <c r="K299" s="22">
        <f t="shared" si="63"/>
        <v>0</v>
      </c>
      <c r="L299" s="22">
        <f t="shared" si="64"/>
        <v>0</v>
      </c>
      <c r="M299" s="22" t="e">
        <f t="shared" ca="1" si="58"/>
        <v>#DIV/0!</v>
      </c>
      <c r="N299" s="22" t="e">
        <f t="shared" ca="1" si="65"/>
        <v>#DIV/0!</v>
      </c>
      <c r="O299" s="110">
        <f t="shared" ca="1" si="66"/>
        <v>0</v>
      </c>
      <c r="P299" s="22">
        <f t="shared" ca="1" si="67"/>
        <v>0</v>
      </c>
      <c r="Q299" s="22">
        <f t="shared" ca="1" si="68"/>
        <v>0</v>
      </c>
      <c r="R299" t="e">
        <f t="shared" ca="1" si="59"/>
        <v>#DIV/0!</v>
      </c>
    </row>
    <row r="300" spans="1:18" x14ac:dyDescent="0.2">
      <c r="A300" s="107"/>
      <c r="B300" s="107"/>
      <c r="C300" s="107"/>
      <c r="D300" s="109">
        <f t="shared" si="56"/>
        <v>0</v>
      </c>
      <c r="E300" s="109">
        <f t="shared" si="56"/>
        <v>0</v>
      </c>
      <c r="F300" s="22">
        <f t="shared" si="57"/>
        <v>0</v>
      </c>
      <c r="G300" s="22">
        <f t="shared" si="57"/>
        <v>0</v>
      </c>
      <c r="H300" s="22">
        <f t="shared" si="60"/>
        <v>0</v>
      </c>
      <c r="I300" s="22">
        <f t="shared" si="61"/>
        <v>0</v>
      </c>
      <c r="J300" s="22">
        <f t="shared" si="62"/>
        <v>0</v>
      </c>
      <c r="K300" s="22">
        <f t="shared" si="63"/>
        <v>0</v>
      </c>
      <c r="L300" s="22">
        <f t="shared" si="64"/>
        <v>0</v>
      </c>
      <c r="M300" s="22" t="e">
        <f t="shared" ca="1" si="58"/>
        <v>#DIV/0!</v>
      </c>
      <c r="N300" s="22" t="e">
        <f t="shared" ca="1" si="65"/>
        <v>#DIV/0!</v>
      </c>
      <c r="O300" s="110">
        <f t="shared" ca="1" si="66"/>
        <v>0</v>
      </c>
      <c r="P300" s="22">
        <f t="shared" ca="1" si="67"/>
        <v>0</v>
      </c>
      <c r="Q300" s="22">
        <f t="shared" ca="1" si="68"/>
        <v>0</v>
      </c>
      <c r="R300" t="e">
        <f t="shared" ca="1" si="59"/>
        <v>#DIV/0!</v>
      </c>
    </row>
    <row r="301" spans="1:18" x14ac:dyDescent="0.2">
      <c r="A301" s="107"/>
      <c r="B301" s="107"/>
      <c r="C301" s="107"/>
      <c r="D301" s="109">
        <f t="shared" si="56"/>
        <v>0</v>
      </c>
      <c r="E301" s="109">
        <f t="shared" si="56"/>
        <v>0</v>
      </c>
      <c r="F301" s="22">
        <f t="shared" si="57"/>
        <v>0</v>
      </c>
      <c r="G301" s="22">
        <f t="shared" si="57"/>
        <v>0</v>
      </c>
      <c r="H301" s="22">
        <f t="shared" si="60"/>
        <v>0</v>
      </c>
      <c r="I301" s="22">
        <f t="shared" si="61"/>
        <v>0</v>
      </c>
      <c r="J301" s="22">
        <f t="shared" si="62"/>
        <v>0</v>
      </c>
      <c r="K301" s="22">
        <f t="shared" si="63"/>
        <v>0</v>
      </c>
      <c r="L301" s="22">
        <f t="shared" si="64"/>
        <v>0</v>
      </c>
      <c r="M301" s="22" t="e">
        <f t="shared" ca="1" si="58"/>
        <v>#DIV/0!</v>
      </c>
      <c r="N301" s="22" t="e">
        <f t="shared" ca="1" si="65"/>
        <v>#DIV/0!</v>
      </c>
      <c r="O301" s="110">
        <f t="shared" ca="1" si="66"/>
        <v>0</v>
      </c>
      <c r="P301" s="22">
        <f t="shared" ca="1" si="67"/>
        <v>0</v>
      </c>
      <c r="Q301" s="22">
        <f t="shared" ca="1" si="68"/>
        <v>0</v>
      </c>
      <c r="R301" t="e">
        <f t="shared" ca="1" si="59"/>
        <v>#DIV/0!</v>
      </c>
    </row>
    <row r="302" spans="1:18" x14ac:dyDescent="0.2">
      <c r="A302" s="107"/>
      <c r="B302" s="107"/>
      <c r="C302" s="107"/>
      <c r="D302" s="109">
        <f t="shared" si="56"/>
        <v>0</v>
      </c>
      <c r="E302" s="109">
        <f t="shared" si="56"/>
        <v>0</v>
      </c>
      <c r="F302" s="22">
        <f t="shared" si="57"/>
        <v>0</v>
      </c>
      <c r="G302" s="22">
        <f t="shared" si="57"/>
        <v>0</v>
      </c>
      <c r="H302" s="22">
        <f t="shared" si="60"/>
        <v>0</v>
      </c>
      <c r="I302" s="22">
        <f t="shared" si="61"/>
        <v>0</v>
      </c>
      <c r="J302" s="22">
        <f t="shared" si="62"/>
        <v>0</v>
      </c>
      <c r="K302" s="22">
        <f t="shared" si="63"/>
        <v>0</v>
      </c>
      <c r="L302" s="22">
        <f t="shared" si="64"/>
        <v>0</v>
      </c>
      <c r="M302" s="22" t="e">
        <f t="shared" ca="1" si="58"/>
        <v>#DIV/0!</v>
      </c>
      <c r="N302" s="22" t="e">
        <f t="shared" ca="1" si="65"/>
        <v>#DIV/0!</v>
      </c>
      <c r="O302" s="110">
        <f t="shared" ca="1" si="66"/>
        <v>0</v>
      </c>
      <c r="P302" s="22">
        <f t="shared" ca="1" si="67"/>
        <v>0</v>
      </c>
      <c r="Q302" s="22">
        <f t="shared" ca="1" si="68"/>
        <v>0</v>
      </c>
      <c r="R302" t="e">
        <f t="shared" ca="1" si="59"/>
        <v>#DIV/0!</v>
      </c>
    </row>
    <row r="303" spans="1:18" x14ac:dyDescent="0.2">
      <c r="A303" s="107"/>
      <c r="B303" s="107"/>
      <c r="C303" s="107"/>
      <c r="D303" s="109">
        <f t="shared" si="56"/>
        <v>0</v>
      </c>
      <c r="E303" s="109">
        <f t="shared" si="56"/>
        <v>0</v>
      </c>
      <c r="F303" s="22">
        <f t="shared" si="57"/>
        <v>0</v>
      </c>
      <c r="G303" s="22">
        <f t="shared" si="57"/>
        <v>0</v>
      </c>
      <c r="H303" s="22">
        <f t="shared" si="60"/>
        <v>0</v>
      </c>
      <c r="I303" s="22">
        <f t="shared" si="61"/>
        <v>0</v>
      </c>
      <c r="J303" s="22">
        <f t="shared" si="62"/>
        <v>0</v>
      </c>
      <c r="K303" s="22">
        <f t="shared" si="63"/>
        <v>0</v>
      </c>
      <c r="L303" s="22">
        <f t="shared" si="64"/>
        <v>0</v>
      </c>
      <c r="M303" s="22" t="e">
        <f t="shared" ca="1" si="58"/>
        <v>#DIV/0!</v>
      </c>
      <c r="N303" s="22" t="e">
        <f t="shared" ca="1" si="65"/>
        <v>#DIV/0!</v>
      </c>
      <c r="O303" s="110">
        <f t="shared" ca="1" si="66"/>
        <v>0</v>
      </c>
      <c r="P303" s="22">
        <f t="shared" ca="1" si="67"/>
        <v>0</v>
      </c>
      <c r="Q303" s="22">
        <f t="shared" ca="1" si="68"/>
        <v>0</v>
      </c>
      <c r="R303" t="e">
        <f t="shared" ca="1" si="59"/>
        <v>#DIV/0!</v>
      </c>
    </row>
    <row r="304" spans="1:18" x14ac:dyDescent="0.2">
      <c r="A304" s="107"/>
      <c r="B304" s="107"/>
      <c r="C304" s="107"/>
      <c r="D304" s="109">
        <f t="shared" si="56"/>
        <v>0</v>
      </c>
      <c r="E304" s="109">
        <f t="shared" si="56"/>
        <v>0</v>
      </c>
      <c r="F304" s="22">
        <f t="shared" si="57"/>
        <v>0</v>
      </c>
      <c r="G304" s="22">
        <f t="shared" si="57"/>
        <v>0</v>
      </c>
      <c r="H304" s="22">
        <f t="shared" si="60"/>
        <v>0</v>
      </c>
      <c r="I304" s="22">
        <f t="shared" si="61"/>
        <v>0</v>
      </c>
      <c r="J304" s="22">
        <f t="shared" si="62"/>
        <v>0</v>
      </c>
      <c r="K304" s="22">
        <f t="shared" si="63"/>
        <v>0</v>
      </c>
      <c r="L304" s="22">
        <f t="shared" si="64"/>
        <v>0</v>
      </c>
      <c r="M304" s="22" t="e">
        <f t="shared" ca="1" si="58"/>
        <v>#DIV/0!</v>
      </c>
      <c r="N304" s="22" t="e">
        <f t="shared" ca="1" si="65"/>
        <v>#DIV/0!</v>
      </c>
      <c r="O304" s="110">
        <f t="shared" ca="1" si="66"/>
        <v>0</v>
      </c>
      <c r="P304" s="22">
        <f t="shared" ca="1" si="67"/>
        <v>0</v>
      </c>
      <c r="Q304" s="22">
        <f t="shared" ca="1" si="68"/>
        <v>0</v>
      </c>
      <c r="R304" t="e">
        <f t="shared" ca="1" si="59"/>
        <v>#DIV/0!</v>
      </c>
    </row>
    <row r="305" spans="1:18" x14ac:dyDescent="0.2">
      <c r="A305" s="107"/>
      <c r="B305" s="107"/>
      <c r="C305" s="107"/>
      <c r="D305" s="109">
        <f t="shared" si="56"/>
        <v>0</v>
      </c>
      <c r="E305" s="109">
        <f t="shared" si="56"/>
        <v>0</v>
      </c>
      <c r="F305" s="22">
        <f t="shared" si="57"/>
        <v>0</v>
      </c>
      <c r="G305" s="22">
        <f t="shared" si="57"/>
        <v>0</v>
      </c>
      <c r="H305" s="22">
        <f t="shared" si="60"/>
        <v>0</v>
      </c>
      <c r="I305" s="22">
        <f t="shared" si="61"/>
        <v>0</v>
      </c>
      <c r="J305" s="22">
        <f t="shared" si="62"/>
        <v>0</v>
      </c>
      <c r="K305" s="22">
        <f t="shared" si="63"/>
        <v>0</v>
      </c>
      <c r="L305" s="22">
        <f t="shared" si="64"/>
        <v>0</v>
      </c>
      <c r="M305" s="22" t="e">
        <f t="shared" ca="1" si="58"/>
        <v>#DIV/0!</v>
      </c>
      <c r="N305" s="22" t="e">
        <f t="shared" ca="1" si="65"/>
        <v>#DIV/0!</v>
      </c>
      <c r="O305" s="110">
        <f t="shared" ca="1" si="66"/>
        <v>0</v>
      </c>
      <c r="P305" s="22">
        <f t="shared" ca="1" si="67"/>
        <v>0</v>
      </c>
      <c r="Q305" s="22">
        <f t="shared" ca="1" si="68"/>
        <v>0</v>
      </c>
      <c r="R305" t="e">
        <f t="shared" ca="1" si="59"/>
        <v>#DIV/0!</v>
      </c>
    </row>
    <row r="306" spans="1:18" x14ac:dyDescent="0.2">
      <c r="A306" s="107"/>
      <c r="B306" s="107"/>
      <c r="C306" s="107"/>
      <c r="D306" s="109">
        <f t="shared" si="56"/>
        <v>0</v>
      </c>
      <c r="E306" s="109">
        <f t="shared" si="56"/>
        <v>0</v>
      </c>
      <c r="F306" s="22">
        <f t="shared" si="57"/>
        <v>0</v>
      </c>
      <c r="G306" s="22">
        <f t="shared" si="57"/>
        <v>0</v>
      </c>
      <c r="H306" s="22">
        <f t="shared" si="60"/>
        <v>0</v>
      </c>
      <c r="I306" s="22">
        <f t="shared" si="61"/>
        <v>0</v>
      </c>
      <c r="J306" s="22">
        <f t="shared" si="62"/>
        <v>0</v>
      </c>
      <c r="K306" s="22">
        <f t="shared" si="63"/>
        <v>0</v>
      </c>
      <c r="L306" s="22">
        <f t="shared" si="64"/>
        <v>0</v>
      </c>
      <c r="M306" s="22" t="e">
        <f t="shared" ca="1" si="58"/>
        <v>#DIV/0!</v>
      </c>
      <c r="N306" s="22" t="e">
        <f t="shared" ca="1" si="65"/>
        <v>#DIV/0!</v>
      </c>
      <c r="O306" s="110">
        <f t="shared" ca="1" si="66"/>
        <v>0</v>
      </c>
      <c r="P306" s="22">
        <f t="shared" ca="1" si="67"/>
        <v>0</v>
      </c>
      <c r="Q306" s="22">
        <f t="shared" ca="1" si="68"/>
        <v>0</v>
      </c>
      <c r="R306" t="e">
        <f t="shared" ca="1" si="59"/>
        <v>#DIV/0!</v>
      </c>
    </row>
    <row r="307" spans="1:18" x14ac:dyDescent="0.2">
      <c r="A307" s="107"/>
      <c r="B307" s="107"/>
      <c r="C307" s="107"/>
      <c r="D307" s="109">
        <f t="shared" si="56"/>
        <v>0</v>
      </c>
      <c r="E307" s="109">
        <f t="shared" si="56"/>
        <v>0</v>
      </c>
      <c r="F307" s="22">
        <f t="shared" si="57"/>
        <v>0</v>
      </c>
      <c r="G307" s="22">
        <f t="shared" si="57"/>
        <v>0</v>
      </c>
      <c r="H307" s="22">
        <f t="shared" si="60"/>
        <v>0</v>
      </c>
      <c r="I307" s="22">
        <f t="shared" si="61"/>
        <v>0</v>
      </c>
      <c r="J307" s="22">
        <f t="shared" si="62"/>
        <v>0</v>
      </c>
      <c r="K307" s="22">
        <f t="shared" si="63"/>
        <v>0</v>
      </c>
      <c r="L307" s="22">
        <f t="shared" si="64"/>
        <v>0</v>
      </c>
      <c r="M307" s="22" t="e">
        <f t="shared" ca="1" si="58"/>
        <v>#DIV/0!</v>
      </c>
      <c r="N307" s="22" t="e">
        <f t="shared" ca="1" si="65"/>
        <v>#DIV/0!</v>
      </c>
      <c r="O307" s="110">
        <f t="shared" ca="1" si="66"/>
        <v>0</v>
      </c>
      <c r="P307" s="22">
        <f t="shared" ca="1" si="67"/>
        <v>0</v>
      </c>
      <c r="Q307" s="22">
        <f t="shared" ca="1" si="68"/>
        <v>0</v>
      </c>
      <c r="R307" t="e">
        <f t="shared" ca="1" si="59"/>
        <v>#DIV/0!</v>
      </c>
    </row>
    <row r="308" spans="1:18" x14ac:dyDescent="0.2">
      <c r="A308" s="107"/>
      <c r="B308" s="107"/>
      <c r="C308" s="107"/>
      <c r="D308" s="109">
        <f t="shared" si="56"/>
        <v>0</v>
      </c>
      <c r="E308" s="109">
        <f t="shared" si="56"/>
        <v>0</v>
      </c>
      <c r="F308" s="22">
        <f t="shared" si="57"/>
        <v>0</v>
      </c>
      <c r="G308" s="22">
        <f t="shared" si="57"/>
        <v>0</v>
      </c>
      <c r="H308" s="22">
        <f t="shared" si="60"/>
        <v>0</v>
      </c>
      <c r="I308" s="22">
        <f t="shared" si="61"/>
        <v>0</v>
      </c>
      <c r="J308" s="22">
        <f t="shared" si="62"/>
        <v>0</v>
      </c>
      <c r="K308" s="22">
        <f t="shared" si="63"/>
        <v>0</v>
      </c>
      <c r="L308" s="22">
        <f t="shared" si="64"/>
        <v>0</v>
      </c>
      <c r="M308" s="22" t="e">
        <f t="shared" ca="1" si="58"/>
        <v>#DIV/0!</v>
      </c>
      <c r="N308" s="22" t="e">
        <f t="shared" ca="1" si="65"/>
        <v>#DIV/0!</v>
      </c>
      <c r="O308" s="110">
        <f t="shared" ca="1" si="66"/>
        <v>0</v>
      </c>
      <c r="P308" s="22">
        <f t="shared" ca="1" si="67"/>
        <v>0</v>
      </c>
      <c r="Q308" s="22">
        <f t="shared" ca="1" si="68"/>
        <v>0</v>
      </c>
      <c r="R308" t="e">
        <f t="shared" ca="1" si="59"/>
        <v>#DIV/0!</v>
      </c>
    </row>
    <row r="309" spans="1:18" x14ac:dyDescent="0.2">
      <c r="A309" s="107"/>
      <c r="B309" s="107"/>
      <c r="C309" s="107"/>
      <c r="D309" s="109">
        <f t="shared" si="56"/>
        <v>0</v>
      </c>
      <c r="E309" s="109">
        <f t="shared" si="56"/>
        <v>0</v>
      </c>
      <c r="F309" s="22">
        <f t="shared" si="57"/>
        <v>0</v>
      </c>
      <c r="G309" s="22">
        <f t="shared" si="57"/>
        <v>0</v>
      </c>
      <c r="H309" s="22">
        <f t="shared" si="60"/>
        <v>0</v>
      </c>
      <c r="I309" s="22">
        <f t="shared" si="61"/>
        <v>0</v>
      </c>
      <c r="J309" s="22">
        <f t="shared" si="62"/>
        <v>0</v>
      </c>
      <c r="K309" s="22">
        <f t="shared" si="63"/>
        <v>0</v>
      </c>
      <c r="L309" s="22">
        <f t="shared" si="64"/>
        <v>0</v>
      </c>
      <c r="M309" s="22" t="e">
        <f t="shared" ca="1" si="58"/>
        <v>#DIV/0!</v>
      </c>
      <c r="N309" s="22" t="e">
        <f t="shared" ca="1" si="65"/>
        <v>#DIV/0!</v>
      </c>
      <c r="O309" s="110">
        <f t="shared" ca="1" si="66"/>
        <v>0</v>
      </c>
      <c r="P309" s="22">
        <f t="shared" ca="1" si="67"/>
        <v>0</v>
      </c>
      <c r="Q309" s="22">
        <f t="shared" ca="1" si="68"/>
        <v>0</v>
      </c>
      <c r="R309" t="e">
        <f t="shared" ca="1" si="59"/>
        <v>#DIV/0!</v>
      </c>
    </row>
    <row r="310" spans="1:18" x14ac:dyDescent="0.2">
      <c r="A310" s="107"/>
      <c r="B310" s="107"/>
      <c r="C310" s="107"/>
      <c r="D310" s="109">
        <f t="shared" si="56"/>
        <v>0</v>
      </c>
      <c r="E310" s="109">
        <f t="shared" si="56"/>
        <v>0</v>
      </c>
      <c r="F310" s="22">
        <f t="shared" si="57"/>
        <v>0</v>
      </c>
      <c r="G310" s="22">
        <f t="shared" si="57"/>
        <v>0</v>
      </c>
      <c r="H310" s="22">
        <f t="shared" si="60"/>
        <v>0</v>
      </c>
      <c r="I310" s="22">
        <f t="shared" si="61"/>
        <v>0</v>
      </c>
      <c r="J310" s="22">
        <f t="shared" si="62"/>
        <v>0</v>
      </c>
      <c r="K310" s="22">
        <f t="shared" si="63"/>
        <v>0</v>
      </c>
      <c r="L310" s="22">
        <f t="shared" si="64"/>
        <v>0</v>
      </c>
      <c r="M310" s="22" t="e">
        <f t="shared" ca="1" si="58"/>
        <v>#DIV/0!</v>
      </c>
      <c r="N310" s="22" t="e">
        <f t="shared" ca="1" si="65"/>
        <v>#DIV/0!</v>
      </c>
      <c r="O310" s="110">
        <f t="shared" ca="1" si="66"/>
        <v>0</v>
      </c>
      <c r="P310" s="22">
        <f t="shared" ca="1" si="67"/>
        <v>0</v>
      </c>
      <c r="Q310" s="22">
        <f t="shared" ca="1" si="68"/>
        <v>0</v>
      </c>
      <c r="R310" t="e">
        <f t="shared" ca="1" si="59"/>
        <v>#DIV/0!</v>
      </c>
    </row>
    <row r="311" spans="1:18" x14ac:dyDescent="0.2">
      <c r="A311" s="107"/>
      <c r="B311" s="107"/>
      <c r="C311" s="107"/>
      <c r="D311" s="109">
        <f t="shared" si="56"/>
        <v>0</v>
      </c>
      <c r="E311" s="109">
        <f t="shared" si="56"/>
        <v>0</v>
      </c>
      <c r="F311" s="22">
        <f t="shared" si="57"/>
        <v>0</v>
      </c>
      <c r="G311" s="22">
        <f t="shared" si="57"/>
        <v>0</v>
      </c>
      <c r="H311" s="22">
        <f t="shared" si="60"/>
        <v>0</v>
      </c>
      <c r="I311" s="22">
        <f t="shared" si="61"/>
        <v>0</v>
      </c>
      <c r="J311" s="22">
        <f t="shared" si="62"/>
        <v>0</v>
      </c>
      <c r="K311" s="22">
        <f t="shared" si="63"/>
        <v>0</v>
      </c>
      <c r="L311" s="22">
        <f t="shared" si="64"/>
        <v>0</v>
      </c>
      <c r="M311" s="22" t="e">
        <f t="shared" ca="1" si="58"/>
        <v>#DIV/0!</v>
      </c>
      <c r="N311" s="22" t="e">
        <f t="shared" ca="1" si="65"/>
        <v>#DIV/0!</v>
      </c>
      <c r="O311" s="110">
        <f t="shared" ca="1" si="66"/>
        <v>0</v>
      </c>
      <c r="P311" s="22">
        <f t="shared" ca="1" si="67"/>
        <v>0</v>
      </c>
      <c r="Q311" s="22">
        <f t="shared" ca="1" si="68"/>
        <v>0</v>
      </c>
      <c r="R311" t="e">
        <f t="shared" ca="1" si="59"/>
        <v>#DIV/0!</v>
      </c>
    </row>
    <row r="312" spans="1:18" x14ac:dyDescent="0.2">
      <c r="A312" s="107"/>
      <c r="B312" s="107"/>
      <c r="C312" s="107"/>
      <c r="D312" s="109">
        <f t="shared" si="56"/>
        <v>0</v>
      </c>
      <c r="E312" s="109">
        <f t="shared" si="56"/>
        <v>0</v>
      </c>
      <c r="F312" s="22">
        <f t="shared" si="57"/>
        <v>0</v>
      </c>
      <c r="G312" s="22">
        <f t="shared" si="57"/>
        <v>0</v>
      </c>
      <c r="H312" s="22">
        <f t="shared" si="60"/>
        <v>0</v>
      </c>
      <c r="I312" s="22">
        <f t="shared" si="61"/>
        <v>0</v>
      </c>
      <c r="J312" s="22">
        <f t="shared" si="62"/>
        <v>0</v>
      </c>
      <c r="K312" s="22">
        <f t="shared" si="63"/>
        <v>0</v>
      </c>
      <c r="L312" s="22">
        <f t="shared" si="64"/>
        <v>0</v>
      </c>
      <c r="M312" s="22" t="e">
        <f t="shared" ca="1" si="58"/>
        <v>#DIV/0!</v>
      </c>
      <c r="N312" s="22" t="e">
        <f t="shared" ca="1" si="65"/>
        <v>#DIV/0!</v>
      </c>
      <c r="O312" s="110">
        <f t="shared" ca="1" si="66"/>
        <v>0</v>
      </c>
      <c r="P312" s="22">
        <f t="shared" ca="1" si="67"/>
        <v>0</v>
      </c>
      <c r="Q312" s="22">
        <f t="shared" ca="1" si="68"/>
        <v>0</v>
      </c>
      <c r="R312" t="e">
        <f t="shared" ca="1" si="59"/>
        <v>#DIV/0!</v>
      </c>
    </row>
    <row r="313" spans="1:18" x14ac:dyDescent="0.2">
      <c r="A313" s="107"/>
      <c r="B313" s="107"/>
      <c r="C313" s="107"/>
      <c r="D313" s="109">
        <f t="shared" si="56"/>
        <v>0</v>
      </c>
      <c r="E313" s="109">
        <f t="shared" si="56"/>
        <v>0</v>
      </c>
      <c r="F313" s="22">
        <f t="shared" si="57"/>
        <v>0</v>
      </c>
      <c r="G313" s="22">
        <f t="shared" si="57"/>
        <v>0</v>
      </c>
      <c r="H313" s="22">
        <f t="shared" si="60"/>
        <v>0</v>
      </c>
      <c r="I313" s="22">
        <f t="shared" si="61"/>
        <v>0</v>
      </c>
      <c r="J313" s="22">
        <f t="shared" si="62"/>
        <v>0</v>
      </c>
      <c r="K313" s="22">
        <f t="shared" si="63"/>
        <v>0</v>
      </c>
      <c r="L313" s="22">
        <f t="shared" si="64"/>
        <v>0</v>
      </c>
      <c r="M313" s="22" t="e">
        <f t="shared" ca="1" si="58"/>
        <v>#DIV/0!</v>
      </c>
      <c r="N313" s="22" t="e">
        <f t="shared" ca="1" si="65"/>
        <v>#DIV/0!</v>
      </c>
      <c r="O313" s="110">
        <f t="shared" ca="1" si="66"/>
        <v>0</v>
      </c>
      <c r="P313" s="22">
        <f t="shared" ca="1" si="67"/>
        <v>0</v>
      </c>
      <c r="Q313" s="22">
        <f t="shared" ca="1" si="68"/>
        <v>0</v>
      </c>
      <c r="R313" t="e">
        <f t="shared" ca="1" si="59"/>
        <v>#DIV/0!</v>
      </c>
    </row>
    <row r="314" spans="1:18" x14ac:dyDescent="0.2">
      <c r="A314" s="107"/>
      <c r="B314" s="107"/>
      <c r="C314" s="107"/>
      <c r="D314" s="109">
        <f t="shared" si="56"/>
        <v>0</v>
      </c>
      <c r="E314" s="109">
        <f t="shared" si="56"/>
        <v>0</v>
      </c>
      <c r="F314" s="22">
        <f t="shared" si="57"/>
        <v>0</v>
      </c>
      <c r="G314" s="22">
        <f t="shared" si="57"/>
        <v>0</v>
      </c>
      <c r="H314" s="22">
        <f t="shared" si="60"/>
        <v>0</v>
      </c>
      <c r="I314" s="22">
        <f t="shared" si="61"/>
        <v>0</v>
      </c>
      <c r="J314" s="22">
        <f t="shared" si="62"/>
        <v>0</v>
      </c>
      <c r="K314" s="22">
        <f t="shared" si="63"/>
        <v>0</v>
      </c>
      <c r="L314" s="22">
        <f t="shared" si="64"/>
        <v>0</v>
      </c>
      <c r="M314" s="22" t="e">
        <f t="shared" ca="1" si="58"/>
        <v>#DIV/0!</v>
      </c>
      <c r="N314" s="22" t="e">
        <f t="shared" ca="1" si="65"/>
        <v>#DIV/0!</v>
      </c>
      <c r="O314" s="110">
        <f t="shared" ca="1" si="66"/>
        <v>0</v>
      </c>
      <c r="P314" s="22">
        <f t="shared" ca="1" si="67"/>
        <v>0</v>
      </c>
      <c r="Q314" s="22">
        <f t="shared" ca="1" si="68"/>
        <v>0</v>
      </c>
      <c r="R314" t="e">
        <f t="shared" ca="1" si="59"/>
        <v>#DIV/0!</v>
      </c>
    </row>
    <row r="315" spans="1:18" x14ac:dyDescent="0.2">
      <c r="A315" s="107"/>
      <c r="B315" s="107"/>
      <c r="C315" s="107"/>
      <c r="D315" s="109">
        <f t="shared" si="56"/>
        <v>0</v>
      </c>
      <c r="E315" s="109">
        <f t="shared" si="56"/>
        <v>0</v>
      </c>
      <c r="F315" s="22">
        <f t="shared" si="57"/>
        <v>0</v>
      </c>
      <c r="G315" s="22">
        <f t="shared" si="57"/>
        <v>0</v>
      </c>
      <c r="H315" s="22">
        <f t="shared" si="60"/>
        <v>0</v>
      </c>
      <c r="I315" s="22">
        <f t="shared" si="61"/>
        <v>0</v>
      </c>
      <c r="J315" s="22">
        <f t="shared" si="62"/>
        <v>0</v>
      </c>
      <c r="K315" s="22">
        <f t="shared" si="63"/>
        <v>0</v>
      </c>
      <c r="L315" s="22">
        <f t="shared" si="64"/>
        <v>0</v>
      </c>
      <c r="M315" s="22" t="e">
        <f t="shared" ca="1" si="58"/>
        <v>#DIV/0!</v>
      </c>
      <c r="N315" s="22" t="e">
        <f t="shared" ca="1" si="65"/>
        <v>#DIV/0!</v>
      </c>
      <c r="O315" s="110">
        <f t="shared" ca="1" si="66"/>
        <v>0</v>
      </c>
      <c r="P315" s="22">
        <f t="shared" ca="1" si="67"/>
        <v>0</v>
      </c>
      <c r="Q315" s="22">
        <f t="shared" ca="1" si="68"/>
        <v>0</v>
      </c>
      <c r="R315" t="e">
        <f t="shared" ca="1" si="59"/>
        <v>#DIV/0!</v>
      </c>
    </row>
    <row r="316" spans="1:18" x14ac:dyDescent="0.2">
      <c r="A316" s="107"/>
      <c r="B316" s="107"/>
      <c r="C316" s="107"/>
      <c r="D316" s="109">
        <f t="shared" si="56"/>
        <v>0</v>
      </c>
      <c r="E316" s="109">
        <f t="shared" si="56"/>
        <v>0</v>
      </c>
      <c r="F316" s="22">
        <f t="shared" si="57"/>
        <v>0</v>
      </c>
      <c r="G316" s="22">
        <f t="shared" si="57"/>
        <v>0</v>
      </c>
      <c r="H316" s="22">
        <f t="shared" si="60"/>
        <v>0</v>
      </c>
      <c r="I316" s="22">
        <f t="shared" si="61"/>
        <v>0</v>
      </c>
      <c r="J316" s="22">
        <f t="shared" si="62"/>
        <v>0</v>
      </c>
      <c r="K316" s="22">
        <f t="shared" si="63"/>
        <v>0</v>
      </c>
      <c r="L316" s="22">
        <f t="shared" si="64"/>
        <v>0</v>
      </c>
      <c r="M316" s="22" t="e">
        <f t="shared" ca="1" si="58"/>
        <v>#DIV/0!</v>
      </c>
      <c r="N316" s="22" t="e">
        <f t="shared" ca="1" si="65"/>
        <v>#DIV/0!</v>
      </c>
      <c r="O316" s="110">
        <f t="shared" ca="1" si="66"/>
        <v>0</v>
      </c>
      <c r="P316" s="22">
        <f t="shared" ca="1" si="67"/>
        <v>0</v>
      </c>
      <c r="Q316" s="22">
        <f t="shared" ca="1" si="68"/>
        <v>0</v>
      </c>
      <c r="R316" t="e">
        <f t="shared" ca="1" si="59"/>
        <v>#DIV/0!</v>
      </c>
    </row>
    <row r="317" spans="1:18" x14ac:dyDescent="0.2">
      <c r="A317" s="107"/>
      <c r="B317" s="107"/>
      <c r="C317" s="107"/>
      <c r="D317" s="109">
        <f t="shared" si="56"/>
        <v>0</v>
      </c>
      <c r="E317" s="109">
        <f t="shared" si="56"/>
        <v>0</v>
      </c>
      <c r="F317" s="22">
        <f t="shared" si="57"/>
        <v>0</v>
      </c>
      <c r="G317" s="22">
        <f t="shared" si="57"/>
        <v>0</v>
      </c>
      <c r="H317" s="22">
        <f t="shared" si="60"/>
        <v>0</v>
      </c>
      <c r="I317" s="22">
        <f t="shared" si="61"/>
        <v>0</v>
      </c>
      <c r="J317" s="22">
        <f t="shared" si="62"/>
        <v>0</v>
      </c>
      <c r="K317" s="22">
        <f t="shared" si="63"/>
        <v>0</v>
      </c>
      <c r="L317" s="22">
        <f t="shared" si="64"/>
        <v>0</v>
      </c>
      <c r="M317" s="22" t="e">
        <f t="shared" ca="1" si="58"/>
        <v>#DIV/0!</v>
      </c>
      <c r="N317" s="22" t="e">
        <f t="shared" ca="1" si="65"/>
        <v>#DIV/0!</v>
      </c>
      <c r="O317" s="110">
        <f t="shared" ca="1" si="66"/>
        <v>0</v>
      </c>
      <c r="P317" s="22">
        <f t="shared" ca="1" si="67"/>
        <v>0</v>
      </c>
      <c r="Q317" s="22">
        <f t="shared" ca="1" si="68"/>
        <v>0</v>
      </c>
      <c r="R317" t="e">
        <f t="shared" ca="1" si="59"/>
        <v>#DIV/0!</v>
      </c>
    </row>
    <row r="318" spans="1:18" x14ac:dyDescent="0.2">
      <c r="A318" s="107"/>
      <c r="B318" s="107"/>
      <c r="C318" s="107"/>
      <c r="D318" s="109">
        <f t="shared" si="56"/>
        <v>0</v>
      </c>
      <c r="E318" s="109">
        <f t="shared" si="56"/>
        <v>0</v>
      </c>
      <c r="F318" s="22">
        <f t="shared" si="57"/>
        <v>0</v>
      </c>
      <c r="G318" s="22">
        <f t="shared" si="57"/>
        <v>0</v>
      </c>
      <c r="H318" s="22">
        <f t="shared" si="60"/>
        <v>0</v>
      </c>
      <c r="I318" s="22">
        <f t="shared" si="61"/>
        <v>0</v>
      </c>
      <c r="J318" s="22">
        <f t="shared" si="62"/>
        <v>0</v>
      </c>
      <c r="K318" s="22">
        <f t="shared" si="63"/>
        <v>0</v>
      </c>
      <c r="L318" s="22">
        <f t="shared" si="64"/>
        <v>0</v>
      </c>
      <c r="M318" s="22" t="e">
        <f t="shared" ca="1" si="58"/>
        <v>#DIV/0!</v>
      </c>
      <c r="N318" s="22" t="e">
        <f t="shared" ca="1" si="65"/>
        <v>#DIV/0!</v>
      </c>
      <c r="O318" s="110">
        <f t="shared" ca="1" si="66"/>
        <v>0</v>
      </c>
      <c r="P318" s="22">
        <f t="shared" ca="1" si="67"/>
        <v>0</v>
      </c>
      <c r="Q318" s="22">
        <f t="shared" ca="1" si="68"/>
        <v>0</v>
      </c>
      <c r="R318" t="e">
        <f t="shared" ca="1" si="59"/>
        <v>#DIV/0!</v>
      </c>
    </row>
    <row r="319" spans="1:18" x14ac:dyDescent="0.2">
      <c r="A319" s="107"/>
      <c r="B319" s="107"/>
      <c r="C319" s="107"/>
      <c r="D319" s="109">
        <f t="shared" si="56"/>
        <v>0</v>
      </c>
      <c r="E319" s="109">
        <f t="shared" si="56"/>
        <v>0</v>
      </c>
      <c r="F319" s="22">
        <f t="shared" si="57"/>
        <v>0</v>
      </c>
      <c r="G319" s="22">
        <f t="shared" si="57"/>
        <v>0</v>
      </c>
      <c r="H319" s="22">
        <f t="shared" si="60"/>
        <v>0</v>
      </c>
      <c r="I319" s="22">
        <f t="shared" si="61"/>
        <v>0</v>
      </c>
      <c r="J319" s="22">
        <f t="shared" si="62"/>
        <v>0</v>
      </c>
      <c r="K319" s="22">
        <f t="shared" si="63"/>
        <v>0</v>
      </c>
      <c r="L319" s="22">
        <f t="shared" si="64"/>
        <v>0</v>
      </c>
      <c r="M319" s="22" t="e">
        <f t="shared" ca="1" si="58"/>
        <v>#DIV/0!</v>
      </c>
      <c r="N319" s="22" t="e">
        <f t="shared" ca="1" si="65"/>
        <v>#DIV/0!</v>
      </c>
      <c r="O319" s="110">
        <f t="shared" ca="1" si="66"/>
        <v>0</v>
      </c>
      <c r="P319" s="22">
        <f t="shared" ca="1" si="67"/>
        <v>0</v>
      </c>
      <c r="Q319" s="22">
        <f t="shared" ca="1" si="68"/>
        <v>0</v>
      </c>
      <c r="R319" t="e">
        <f t="shared" ca="1" si="59"/>
        <v>#DIV/0!</v>
      </c>
    </row>
    <row r="320" spans="1:18" x14ac:dyDescent="0.2">
      <c r="A320" s="107"/>
      <c r="B320" s="107"/>
      <c r="C320" s="107"/>
      <c r="D320" s="109">
        <f t="shared" si="56"/>
        <v>0</v>
      </c>
      <c r="E320" s="109">
        <f t="shared" si="56"/>
        <v>0</v>
      </c>
      <c r="F320" s="22">
        <f t="shared" si="57"/>
        <v>0</v>
      </c>
      <c r="G320" s="22">
        <f t="shared" si="57"/>
        <v>0</v>
      </c>
      <c r="H320" s="22">
        <f t="shared" si="60"/>
        <v>0</v>
      </c>
      <c r="I320" s="22">
        <f t="shared" si="61"/>
        <v>0</v>
      </c>
      <c r="J320" s="22">
        <f t="shared" si="62"/>
        <v>0</v>
      </c>
      <c r="K320" s="22">
        <f t="shared" si="63"/>
        <v>0</v>
      </c>
      <c r="L320" s="22">
        <f t="shared" si="64"/>
        <v>0</v>
      </c>
      <c r="M320" s="22" t="e">
        <f t="shared" ca="1" si="58"/>
        <v>#DIV/0!</v>
      </c>
      <c r="N320" s="22" t="e">
        <f t="shared" ca="1" si="65"/>
        <v>#DIV/0!</v>
      </c>
      <c r="O320" s="110">
        <f t="shared" ca="1" si="66"/>
        <v>0</v>
      </c>
      <c r="P320" s="22">
        <f t="shared" ca="1" si="67"/>
        <v>0</v>
      </c>
      <c r="Q320" s="22">
        <f t="shared" ca="1" si="68"/>
        <v>0</v>
      </c>
      <c r="R320" t="e">
        <f t="shared" ca="1" si="59"/>
        <v>#DIV/0!</v>
      </c>
    </row>
    <row r="321" spans="1:18" x14ac:dyDescent="0.2">
      <c r="A321" s="107"/>
      <c r="B321" s="107"/>
      <c r="C321" s="107"/>
      <c r="D321" s="109">
        <f t="shared" si="56"/>
        <v>0</v>
      </c>
      <c r="E321" s="109">
        <f t="shared" si="56"/>
        <v>0</v>
      </c>
      <c r="F321" s="22">
        <f t="shared" si="57"/>
        <v>0</v>
      </c>
      <c r="G321" s="22">
        <f t="shared" si="57"/>
        <v>0</v>
      </c>
      <c r="H321" s="22">
        <f t="shared" si="60"/>
        <v>0</v>
      </c>
      <c r="I321" s="22">
        <f t="shared" si="61"/>
        <v>0</v>
      </c>
      <c r="J321" s="22">
        <f t="shared" si="62"/>
        <v>0</v>
      </c>
      <c r="K321" s="22">
        <f t="shared" si="63"/>
        <v>0</v>
      </c>
      <c r="L321" s="22">
        <f t="shared" si="64"/>
        <v>0</v>
      </c>
      <c r="M321" s="22" t="e">
        <f t="shared" ca="1" si="58"/>
        <v>#DIV/0!</v>
      </c>
      <c r="N321" s="22" t="e">
        <f t="shared" ca="1" si="65"/>
        <v>#DIV/0!</v>
      </c>
      <c r="O321" s="110">
        <f t="shared" ca="1" si="66"/>
        <v>0</v>
      </c>
      <c r="P321" s="22">
        <f t="shared" ca="1" si="67"/>
        <v>0</v>
      </c>
      <c r="Q321" s="22">
        <f t="shared" ca="1" si="68"/>
        <v>0</v>
      </c>
      <c r="R321" t="e">
        <f t="shared" ca="1" si="59"/>
        <v>#DIV/0!</v>
      </c>
    </row>
    <row r="322" spans="1:18" x14ac:dyDescent="0.2">
      <c r="A322" s="107"/>
      <c r="B322" s="107"/>
      <c r="C322" s="107"/>
      <c r="D322" s="109">
        <f t="shared" si="56"/>
        <v>0</v>
      </c>
      <c r="E322" s="109">
        <f t="shared" si="56"/>
        <v>0</v>
      </c>
      <c r="F322" s="22">
        <f t="shared" si="57"/>
        <v>0</v>
      </c>
      <c r="G322" s="22">
        <f t="shared" si="57"/>
        <v>0</v>
      </c>
      <c r="H322" s="22">
        <f t="shared" si="60"/>
        <v>0</v>
      </c>
      <c r="I322" s="22">
        <f t="shared" si="61"/>
        <v>0</v>
      </c>
      <c r="J322" s="22">
        <f t="shared" si="62"/>
        <v>0</v>
      </c>
      <c r="K322" s="22">
        <f t="shared" si="63"/>
        <v>0</v>
      </c>
      <c r="L322" s="22">
        <f t="shared" si="64"/>
        <v>0</v>
      </c>
      <c r="M322" s="22" t="e">
        <f t="shared" ca="1" si="58"/>
        <v>#DIV/0!</v>
      </c>
      <c r="N322" s="22" t="e">
        <f t="shared" ca="1" si="65"/>
        <v>#DIV/0!</v>
      </c>
      <c r="O322" s="110">
        <f t="shared" ca="1" si="66"/>
        <v>0</v>
      </c>
      <c r="P322" s="22">
        <f t="shared" ca="1" si="67"/>
        <v>0</v>
      </c>
      <c r="Q322" s="22">
        <f t="shared" ca="1" si="68"/>
        <v>0</v>
      </c>
      <c r="R322" t="e">
        <f t="shared" ca="1" si="59"/>
        <v>#DIV/0!</v>
      </c>
    </row>
    <row r="323" spans="1:18" x14ac:dyDescent="0.2">
      <c r="A323" s="107"/>
      <c r="B323" s="107"/>
      <c r="C323" s="107"/>
      <c r="D323" s="109">
        <f t="shared" si="56"/>
        <v>0</v>
      </c>
      <c r="E323" s="109">
        <f t="shared" si="56"/>
        <v>0</v>
      </c>
      <c r="F323" s="22">
        <f t="shared" si="57"/>
        <v>0</v>
      </c>
      <c r="G323" s="22">
        <f t="shared" si="57"/>
        <v>0</v>
      </c>
      <c r="H323" s="22">
        <f t="shared" si="60"/>
        <v>0</v>
      </c>
      <c r="I323" s="22">
        <f t="shared" si="61"/>
        <v>0</v>
      </c>
      <c r="J323" s="22">
        <f t="shared" si="62"/>
        <v>0</v>
      </c>
      <c r="K323" s="22">
        <f t="shared" si="63"/>
        <v>0</v>
      </c>
      <c r="L323" s="22">
        <f t="shared" si="64"/>
        <v>0</v>
      </c>
      <c r="M323" s="22" t="e">
        <f t="shared" ca="1" si="58"/>
        <v>#DIV/0!</v>
      </c>
      <c r="N323" s="22" t="e">
        <f t="shared" ca="1" si="65"/>
        <v>#DIV/0!</v>
      </c>
      <c r="O323" s="110">
        <f t="shared" ca="1" si="66"/>
        <v>0</v>
      </c>
      <c r="P323" s="22">
        <f t="shared" ca="1" si="67"/>
        <v>0</v>
      </c>
      <c r="Q323" s="22">
        <f t="shared" ca="1" si="68"/>
        <v>0</v>
      </c>
      <c r="R323" t="e">
        <f t="shared" ca="1" si="59"/>
        <v>#DIV/0!</v>
      </c>
    </row>
    <row r="324" spans="1:18" x14ac:dyDescent="0.2">
      <c r="A324" s="107"/>
      <c r="B324" s="107"/>
      <c r="C324" s="107"/>
      <c r="D324" s="109">
        <f t="shared" si="56"/>
        <v>0</v>
      </c>
      <c r="E324" s="109">
        <f t="shared" si="56"/>
        <v>0</v>
      </c>
      <c r="F324" s="22">
        <f t="shared" si="57"/>
        <v>0</v>
      </c>
      <c r="G324" s="22">
        <f t="shared" si="57"/>
        <v>0</v>
      </c>
      <c r="H324" s="22">
        <f t="shared" si="60"/>
        <v>0</v>
      </c>
      <c r="I324" s="22">
        <f t="shared" si="61"/>
        <v>0</v>
      </c>
      <c r="J324" s="22">
        <f t="shared" si="62"/>
        <v>0</v>
      </c>
      <c r="K324" s="22">
        <f t="shared" si="63"/>
        <v>0</v>
      </c>
      <c r="L324" s="22">
        <f t="shared" si="64"/>
        <v>0</v>
      </c>
      <c r="M324" s="22" t="e">
        <f t="shared" ca="1" si="58"/>
        <v>#DIV/0!</v>
      </c>
      <c r="N324" s="22" t="e">
        <f t="shared" ca="1" si="65"/>
        <v>#DIV/0!</v>
      </c>
      <c r="O324" s="110">
        <f t="shared" ca="1" si="66"/>
        <v>0</v>
      </c>
      <c r="P324" s="22">
        <f t="shared" ca="1" si="67"/>
        <v>0</v>
      </c>
      <c r="Q324" s="22">
        <f t="shared" ca="1" si="68"/>
        <v>0</v>
      </c>
      <c r="R324" t="e">
        <f t="shared" ca="1" si="59"/>
        <v>#DIV/0!</v>
      </c>
    </row>
    <row r="325" spans="1:18" x14ac:dyDescent="0.2">
      <c r="A325" s="107"/>
      <c r="B325" s="107"/>
      <c r="C325" s="107"/>
      <c r="D325" s="109">
        <f t="shared" si="56"/>
        <v>0</v>
      </c>
      <c r="E325" s="109">
        <f t="shared" si="56"/>
        <v>0</v>
      </c>
      <c r="F325" s="22">
        <f t="shared" si="57"/>
        <v>0</v>
      </c>
      <c r="G325" s="22">
        <f t="shared" si="57"/>
        <v>0</v>
      </c>
      <c r="H325" s="22">
        <f t="shared" si="60"/>
        <v>0</v>
      </c>
      <c r="I325" s="22">
        <f t="shared" si="61"/>
        <v>0</v>
      </c>
      <c r="J325" s="22">
        <f t="shared" si="62"/>
        <v>0</v>
      </c>
      <c r="K325" s="22">
        <f t="shared" si="63"/>
        <v>0</v>
      </c>
      <c r="L325" s="22">
        <f t="shared" si="64"/>
        <v>0</v>
      </c>
      <c r="M325" s="22" t="e">
        <f t="shared" ca="1" si="58"/>
        <v>#DIV/0!</v>
      </c>
      <c r="N325" s="22" t="e">
        <f t="shared" ca="1" si="65"/>
        <v>#DIV/0!</v>
      </c>
      <c r="O325" s="110">
        <f t="shared" ca="1" si="66"/>
        <v>0</v>
      </c>
      <c r="P325" s="22">
        <f t="shared" ca="1" si="67"/>
        <v>0</v>
      </c>
      <c r="Q325" s="22">
        <f t="shared" ca="1" si="68"/>
        <v>0</v>
      </c>
      <c r="R325" t="e">
        <f t="shared" ca="1" si="59"/>
        <v>#DIV/0!</v>
      </c>
    </row>
    <row r="326" spans="1:18" x14ac:dyDescent="0.2">
      <c r="A326" s="107"/>
      <c r="B326" s="107"/>
      <c r="C326" s="107"/>
      <c r="D326" s="109">
        <f t="shared" si="56"/>
        <v>0</v>
      </c>
      <c r="E326" s="109">
        <f t="shared" si="56"/>
        <v>0</v>
      </c>
      <c r="F326" s="22">
        <f t="shared" si="57"/>
        <v>0</v>
      </c>
      <c r="G326" s="22">
        <f t="shared" si="57"/>
        <v>0</v>
      </c>
      <c r="H326" s="22">
        <f t="shared" si="60"/>
        <v>0</v>
      </c>
      <c r="I326" s="22">
        <f t="shared" si="61"/>
        <v>0</v>
      </c>
      <c r="J326" s="22">
        <f t="shared" si="62"/>
        <v>0</v>
      </c>
      <c r="K326" s="22">
        <f t="shared" si="63"/>
        <v>0</v>
      </c>
      <c r="L326" s="22">
        <f t="shared" si="64"/>
        <v>0</v>
      </c>
      <c r="M326" s="22" t="e">
        <f t="shared" ca="1" si="58"/>
        <v>#DIV/0!</v>
      </c>
      <c r="N326" s="22" t="e">
        <f t="shared" ca="1" si="65"/>
        <v>#DIV/0!</v>
      </c>
      <c r="O326" s="110">
        <f t="shared" ca="1" si="66"/>
        <v>0</v>
      </c>
      <c r="P326" s="22">
        <f t="shared" ca="1" si="67"/>
        <v>0</v>
      </c>
      <c r="Q326" s="22">
        <f t="shared" ca="1" si="68"/>
        <v>0</v>
      </c>
      <c r="R326" t="e">
        <f t="shared" ca="1" si="59"/>
        <v>#DIV/0!</v>
      </c>
    </row>
    <row r="327" spans="1:18" x14ac:dyDescent="0.2">
      <c r="A327" s="107"/>
      <c r="B327" s="107"/>
      <c r="C327" s="107"/>
      <c r="D327" s="109">
        <f t="shared" si="56"/>
        <v>0</v>
      </c>
      <c r="E327" s="109">
        <f t="shared" si="56"/>
        <v>0</v>
      </c>
      <c r="F327" s="22">
        <f t="shared" si="57"/>
        <v>0</v>
      </c>
      <c r="G327" s="22">
        <f t="shared" si="57"/>
        <v>0</v>
      </c>
      <c r="H327" s="22">
        <f t="shared" si="60"/>
        <v>0</v>
      </c>
      <c r="I327" s="22">
        <f t="shared" si="61"/>
        <v>0</v>
      </c>
      <c r="J327" s="22">
        <f t="shared" si="62"/>
        <v>0</v>
      </c>
      <c r="K327" s="22">
        <f t="shared" si="63"/>
        <v>0</v>
      </c>
      <c r="L327" s="22">
        <f t="shared" si="64"/>
        <v>0</v>
      </c>
      <c r="M327" s="22" t="e">
        <f t="shared" ca="1" si="58"/>
        <v>#DIV/0!</v>
      </c>
      <c r="N327" s="22" t="e">
        <f t="shared" ca="1" si="65"/>
        <v>#DIV/0!</v>
      </c>
      <c r="O327" s="110">
        <f t="shared" ca="1" si="66"/>
        <v>0</v>
      </c>
      <c r="P327" s="22">
        <f t="shared" ca="1" si="67"/>
        <v>0</v>
      </c>
      <c r="Q327" s="22">
        <f t="shared" ca="1" si="68"/>
        <v>0</v>
      </c>
      <c r="R327" t="e">
        <f t="shared" ca="1" si="59"/>
        <v>#DIV/0!</v>
      </c>
    </row>
    <row r="328" spans="1:18" x14ac:dyDescent="0.2">
      <c r="A328" s="107"/>
      <c r="B328" s="107"/>
      <c r="C328" s="107"/>
      <c r="D328" s="109">
        <f t="shared" si="56"/>
        <v>0</v>
      </c>
      <c r="E328" s="109">
        <f t="shared" si="56"/>
        <v>0</v>
      </c>
      <c r="F328" s="22">
        <f t="shared" si="57"/>
        <v>0</v>
      </c>
      <c r="G328" s="22">
        <f t="shared" si="57"/>
        <v>0</v>
      </c>
      <c r="H328" s="22">
        <f t="shared" si="60"/>
        <v>0</v>
      </c>
      <c r="I328" s="22">
        <f t="shared" si="61"/>
        <v>0</v>
      </c>
      <c r="J328" s="22">
        <f t="shared" si="62"/>
        <v>0</v>
      </c>
      <c r="K328" s="22">
        <f t="shared" si="63"/>
        <v>0</v>
      </c>
      <c r="L328" s="22">
        <f t="shared" si="64"/>
        <v>0</v>
      </c>
      <c r="M328" s="22" t="e">
        <f t="shared" ca="1" si="58"/>
        <v>#DIV/0!</v>
      </c>
      <c r="N328" s="22" t="e">
        <f t="shared" ca="1" si="65"/>
        <v>#DIV/0!</v>
      </c>
      <c r="O328" s="110">
        <f t="shared" ca="1" si="66"/>
        <v>0</v>
      </c>
      <c r="P328" s="22">
        <f t="shared" ca="1" si="67"/>
        <v>0</v>
      </c>
      <c r="Q328" s="22">
        <f t="shared" ca="1" si="68"/>
        <v>0</v>
      </c>
      <c r="R328" t="e">
        <f t="shared" ca="1" si="59"/>
        <v>#DIV/0!</v>
      </c>
    </row>
    <row r="329" spans="1:18" x14ac:dyDescent="0.2">
      <c r="A329" s="107"/>
      <c r="B329" s="107"/>
      <c r="C329" s="107"/>
      <c r="D329" s="109">
        <f t="shared" si="56"/>
        <v>0</v>
      </c>
      <c r="E329" s="109">
        <f t="shared" si="56"/>
        <v>0</v>
      </c>
      <c r="F329" s="22">
        <f t="shared" si="57"/>
        <v>0</v>
      </c>
      <c r="G329" s="22">
        <f t="shared" si="57"/>
        <v>0</v>
      </c>
      <c r="H329" s="22">
        <f t="shared" si="60"/>
        <v>0</v>
      </c>
      <c r="I329" s="22">
        <f t="shared" si="61"/>
        <v>0</v>
      </c>
      <c r="J329" s="22">
        <f t="shared" si="62"/>
        <v>0</v>
      </c>
      <c r="K329" s="22">
        <f t="shared" si="63"/>
        <v>0</v>
      </c>
      <c r="L329" s="22">
        <f t="shared" si="64"/>
        <v>0</v>
      </c>
      <c r="M329" s="22" t="e">
        <f t="shared" ca="1" si="58"/>
        <v>#DIV/0!</v>
      </c>
      <c r="N329" s="22" t="e">
        <f t="shared" ca="1" si="65"/>
        <v>#DIV/0!</v>
      </c>
      <c r="O329" s="110">
        <f t="shared" ca="1" si="66"/>
        <v>0</v>
      </c>
      <c r="P329" s="22">
        <f t="shared" ca="1" si="67"/>
        <v>0</v>
      </c>
      <c r="Q329" s="22">
        <f t="shared" ca="1" si="68"/>
        <v>0</v>
      </c>
      <c r="R329" t="e">
        <f t="shared" ca="1" si="59"/>
        <v>#DIV/0!</v>
      </c>
    </row>
    <row r="330" spans="1:18" x14ac:dyDescent="0.2">
      <c r="A330" s="107"/>
      <c r="B330" s="107"/>
      <c r="C330" s="107"/>
      <c r="D330" s="109">
        <f t="shared" si="56"/>
        <v>0</v>
      </c>
      <c r="E330" s="109">
        <f t="shared" si="56"/>
        <v>0</v>
      </c>
      <c r="F330" s="22">
        <f t="shared" si="57"/>
        <v>0</v>
      </c>
      <c r="G330" s="22">
        <f t="shared" si="57"/>
        <v>0</v>
      </c>
      <c r="H330" s="22">
        <f t="shared" si="60"/>
        <v>0</v>
      </c>
      <c r="I330" s="22">
        <f t="shared" si="61"/>
        <v>0</v>
      </c>
      <c r="J330" s="22">
        <f t="shared" si="62"/>
        <v>0</v>
      </c>
      <c r="K330" s="22">
        <f t="shared" si="63"/>
        <v>0</v>
      </c>
      <c r="L330" s="22">
        <f t="shared" si="64"/>
        <v>0</v>
      </c>
      <c r="M330" s="22" t="e">
        <f t="shared" ca="1" si="58"/>
        <v>#DIV/0!</v>
      </c>
      <c r="N330" s="22" t="e">
        <f t="shared" ca="1" si="65"/>
        <v>#DIV/0!</v>
      </c>
      <c r="O330" s="110">
        <f t="shared" ca="1" si="66"/>
        <v>0</v>
      </c>
      <c r="P330" s="22">
        <f t="shared" ca="1" si="67"/>
        <v>0</v>
      </c>
      <c r="Q330" s="22">
        <f t="shared" ca="1" si="68"/>
        <v>0</v>
      </c>
      <c r="R330" t="e">
        <f t="shared" ca="1" si="59"/>
        <v>#DIV/0!</v>
      </c>
    </row>
    <row r="331" spans="1:18" x14ac:dyDescent="0.2">
      <c r="A331" s="107"/>
      <c r="B331" s="107"/>
      <c r="C331" s="107"/>
      <c r="D331" s="109">
        <f t="shared" si="56"/>
        <v>0</v>
      </c>
      <c r="E331" s="109">
        <f t="shared" si="56"/>
        <v>0</v>
      </c>
      <c r="F331" s="22">
        <f t="shared" si="57"/>
        <v>0</v>
      </c>
      <c r="G331" s="22">
        <f t="shared" si="57"/>
        <v>0</v>
      </c>
      <c r="H331" s="22">
        <f t="shared" si="60"/>
        <v>0</v>
      </c>
      <c r="I331" s="22">
        <f t="shared" si="61"/>
        <v>0</v>
      </c>
      <c r="J331" s="22">
        <f t="shared" si="62"/>
        <v>0</v>
      </c>
      <c r="K331" s="22">
        <f t="shared" si="63"/>
        <v>0</v>
      </c>
      <c r="L331" s="22">
        <f t="shared" si="64"/>
        <v>0</v>
      </c>
      <c r="M331" s="22" t="e">
        <f t="shared" ca="1" si="58"/>
        <v>#DIV/0!</v>
      </c>
      <c r="N331" s="22" t="e">
        <f t="shared" ca="1" si="65"/>
        <v>#DIV/0!</v>
      </c>
      <c r="O331" s="110">
        <f t="shared" ca="1" si="66"/>
        <v>0</v>
      </c>
      <c r="P331" s="22">
        <f t="shared" ca="1" si="67"/>
        <v>0</v>
      </c>
      <c r="Q331" s="22">
        <f t="shared" ca="1" si="68"/>
        <v>0</v>
      </c>
      <c r="R331" t="e">
        <f t="shared" ca="1" si="59"/>
        <v>#DIV/0!</v>
      </c>
    </row>
    <row r="332" spans="1:18" x14ac:dyDescent="0.2">
      <c r="A332" s="107"/>
      <c r="B332" s="107"/>
      <c r="C332" s="107"/>
      <c r="D332" s="109">
        <f t="shared" si="56"/>
        <v>0</v>
      </c>
      <c r="E332" s="109">
        <f t="shared" si="56"/>
        <v>0</v>
      </c>
      <c r="F332" s="22">
        <f t="shared" si="57"/>
        <v>0</v>
      </c>
      <c r="G332" s="22">
        <f t="shared" si="57"/>
        <v>0</v>
      </c>
      <c r="H332" s="22">
        <f t="shared" si="60"/>
        <v>0</v>
      </c>
      <c r="I332" s="22">
        <f t="shared" si="61"/>
        <v>0</v>
      </c>
      <c r="J332" s="22">
        <f t="shared" si="62"/>
        <v>0</v>
      </c>
      <c r="K332" s="22">
        <f t="shared" si="63"/>
        <v>0</v>
      </c>
      <c r="L332" s="22">
        <f t="shared" si="64"/>
        <v>0</v>
      </c>
      <c r="M332" s="22" t="e">
        <f t="shared" ca="1" si="58"/>
        <v>#DIV/0!</v>
      </c>
      <c r="N332" s="22" t="e">
        <f t="shared" ca="1" si="65"/>
        <v>#DIV/0!</v>
      </c>
      <c r="O332" s="110">
        <f t="shared" ca="1" si="66"/>
        <v>0</v>
      </c>
      <c r="P332" s="22">
        <f t="shared" ca="1" si="67"/>
        <v>0</v>
      </c>
      <c r="Q332" s="22">
        <f t="shared" ca="1" si="68"/>
        <v>0</v>
      </c>
      <c r="R332" t="e">
        <f t="shared" ca="1" si="59"/>
        <v>#DIV/0!</v>
      </c>
    </row>
    <row r="333" spans="1:18" x14ac:dyDescent="0.2">
      <c r="A333" s="107"/>
      <c r="B333" s="107"/>
      <c r="C333" s="107"/>
      <c r="D333" s="109">
        <f t="shared" si="56"/>
        <v>0</v>
      </c>
      <c r="E333" s="109">
        <f t="shared" si="56"/>
        <v>0</v>
      </c>
      <c r="F333" s="22">
        <f t="shared" si="57"/>
        <v>0</v>
      </c>
      <c r="G333" s="22">
        <f t="shared" si="57"/>
        <v>0</v>
      </c>
      <c r="H333" s="22">
        <f t="shared" si="60"/>
        <v>0</v>
      </c>
      <c r="I333" s="22">
        <f t="shared" si="61"/>
        <v>0</v>
      </c>
      <c r="J333" s="22">
        <f t="shared" si="62"/>
        <v>0</v>
      </c>
      <c r="K333" s="22">
        <f t="shared" si="63"/>
        <v>0</v>
      </c>
      <c r="L333" s="22">
        <f t="shared" si="64"/>
        <v>0</v>
      </c>
      <c r="M333" s="22" t="e">
        <f t="shared" ca="1" si="58"/>
        <v>#DIV/0!</v>
      </c>
      <c r="N333" s="22" t="e">
        <f t="shared" ca="1" si="65"/>
        <v>#DIV/0!</v>
      </c>
      <c r="O333" s="110">
        <f t="shared" ca="1" si="66"/>
        <v>0</v>
      </c>
      <c r="P333" s="22">
        <f t="shared" ca="1" si="67"/>
        <v>0</v>
      </c>
      <c r="Q333" s="22">
        <f t="shared" ca="1" si="68"/>
        <v>0</v>
      </c>
      <c r="R333" t="e">
        <f t="shared" ca="1" si="59"/>
        <v>#DIV/0!</v>
      </c>
    </row>
    <row r="334" spans="1:18" x14ac:dyDescent="0.2">
      <c r="A334" s="107"/>
      <c r="B334" s="107"/>
      <c r="C334" s="107"/>
      <c r="D334" s="109">
        <f t="shared" si="56"/>
        <v>0</v>
      </c>
      <c r="E334" s="109">
        <f t="shared" si="56"/>
        <v>0</v>
      </c>
      <c r="F334" s="22">
        <f t="shared" si="57"/>
        <v>0</v>
      </c>
      <c r="G334" s="22">
        <f t="shared" si="57"/>
        <v>0</v>
      </c>
      <c r="H334" s="22">
        <f t="shared" si="60"/>
        <v>0</v>
      </c>
      <c r="I334" s="22">
        <f t="shared" si="61"/>
        <v>0</v>
      </c>
      <c r="J334" s="22">
        <f t="shared" si="62"/>
        <v>0</v>
      </c>
      <c r="K334" s="22">
        <f t="shared" si="63"/>
        <v>0</v>
      </c>
      <c r="L334" s="22">
        <f t="shared" si="64"/>
        <v>0</v>
      </c>
      <c r="M334" s="22" t="e">
        <f t="shared" ca="1" si="58"/>
        <v>#DIV/0!</v>
      </c>
      <c r="N334" s="22" t="e">
        <f t="shared" ca="1" si="65"/>
        <v>#DIV/0!</v>
      </c>
      <c r="O334" s="110">
        <f t="shared" ca="1" si="66"/>
        <v>0</v>
      </c>
      <c r="P334" s="22">
        <f t="shared" ca="1" si="67"/>
        <v>0</v>
      </c>
      <c r="Q334" s="22">
        <f t="shared" ca="1" si="68"/>
        <v>0</v>
      </c>
      <c r="R334" t="e">
        <f t="shared" ca="1" si="59"/>
        <v>#DIV/0!</v>
      </c>
    </row>
    <row r="335" spans="1:18" x14ac:dyDescent="0.2">
      <c r="A335" s="107"/>
      <c r="B335" s="107"/>
      <c r="C335" s="107"/>
      <c r="D335" s="109">
        <f t="shared" si="56"/>
        <v>0</v>
      </c>
      <c r="E335" s="109">
        <f t="shared" si="56"/>
        <v>0</v>
      </c>
      <c r="F335" s="22">
        <f t="shared" si="57"/>
        <v>0</v>
      </c>
      <c r="G335" s="22">
        <f t="shared" si="57"/>
        <v>0</v>
      </c>
      <c r="H335" s="22">
        <f t="shared" si="60"/>
        <v>0</v>
      </c>
      <c r="I335" s="22">
        <f t="shared" si="61"/>
        <v>0</v>
      </c>
      <c r="J335" s="22">
        <f t="shared" si="62"/>
        <v>0</v>
      </c>
      <c r="K335" s="22">
        <f t="shared" si="63"/>
        <v>0</v>
      </c>
      <c r="L335" s="22">
        <f t="shared" si="64"/>
        <v>0</v>
      </c>
      <c r="M335" s="22" t="e">
        <f t="shared" ca="1" si="58"/>
        <v>#DIV/0!</v>
      </c>
      <c r="N335" s="22" t="e">
        <f t="shared" ca="1" si="65"/>
        <v>#DIV/0!</v>
      </c>
      <c r="O335" s="110">
        <f t="shared" ca="1" si="66"/>
        <v>0</v>
      </c>
      <c r="P335" s="22">
        <f t="shared" ca="1" si="67"/>
        <v>0</v>
      </c>
      <c r="Q335" s="22">
        <f t="shared" ca="1" si="68"/>
        <v>0</v>
      </c>
      <c r="R335" t="e">
        <f t="shared" ca="1" si="59"/>
        <v>#DIV/0!</v>
      </c>
    </row>
    <row r="336" spans="1:18" x14ac:dyDescent="0.2">
      <c r="A336" s="107"/>
      <c r="B336" s="107"/>
      <c r="C336" s="107"/>
      <c r="D336" s="109">
        <f t="shared" si="56"/>
        <v>0</v>
      </c>
      <c r="E336" s="109">
        <f t="shared" si="56"/>
        <v>0</v>
      </c>
      <c r="F336" s="22">
        <f t="shared" si="57"/>
        <v>0</v>
      </c>
      <c r="G336" s="22">
        <f t="shared" si="57"/>
        <v>0</v>
      </c>
      <c r="H336" s="22">
        <f t="shared" si="60"/>
        <v>0</v>
      </c>
      <c r="I336" s="22">
        <f t="shared" si="61"/>
        <v>0</v>
      </c>
      <c r="J336" s="22">
        <f t="shared" si="62"/>
        <v>0</v>
      </c>
      <c r="K336" s="22">
        <f t="shared" si="63"/>
        <v>0</v>
      </c>
      <c r="L336" s="22">
        <f t="shared" si="64"/>
        <v>0</v>
      </c>
      <c r="M336" s="22" t="e">
        <f t="shared" ca="1" si="58"/>
        <v>#DIV/0!</v>
      </c>
      <c r="N336" s="22" t="e">
        <f t="shared" ca="1" si="65"/>
        <v>#DIV/0!</v>
      </c>
      <c r="O336" s="110">
        <f t="shared" ca="1" si="66"/>
        <v>0</v>
      </c>
      <c r="P336" s="22">
        <f t="shared" ca="1" si="67"/>
        <v>0</v>
      </c>
      <c r="Q336" s="22">
        <f t="shared" ca="1" si="68"/>
        <v>0</v>
      </c>
      <c r="R336" t="e">
        <f t="shared" ca="1" si="59"/>
        <v>#DIV/0!</v>
      </c>
    </row>
    <row r="337" spans="1:18" x14ac:dyDescent="0.2">
      <c r="A337" s="107"/>
      <c r="B337" s="107"/>
      <c r="C337" s="107"/>
      <c r="D337" s="109">
        <f>A337/A$18</f>
        <v>0</v>
      </c>
      <c r="E337" s="109">
        <f>B337/B$18</f>
        <v>0</v>
      </c>
      <c r="F337" s="22">
        <f>$C337*D337</f>
        <v>0</v>
      </c>
      <c r="G337" s="22">
        <f>$C337*E337</f>
        <v>0</v>
      </c>
      <c r="H337" s="22">
        <f>C337*D337*D337</f>
        <v>0</v>
      </c>
      <c r="I337" s="22">
        <f>C337*D337*D337*D337</f>
        <v>0</v>
      </c>
      <c r="J337" s="22">
        <f>C337*D337*D337*D337*D337</f>
        <v>0</v>
      </c>
      <c r="K337" s="22">
        <f>C337*E337*D337</f>
        <v>0</v>
      </c>
      <c r="L337" s="22">
        <f>C337*E337*D337*D337</f>
        <v>0</v>
      </c>
      <c r="M337" s="22" t="e">
        <f t="shared" ca="1" si="58"/>
        <v>#DIV/0!</v>
      </c>
      <c r="N337" s="22" t="e">
        <f ca="1">C337*(M337-E337)^2</f>
        <v>#DIV/0!</v>
      </c>
      <c r="O337" s="110">
        <f ca="1">(C337*O$1-O$2*F337+O$3*H337)^2</f>
        <v>0</v>
      </c>
      <c r="P337" s="22">
        <f ca="1">(-C337*O$2+O$4*F337-O$5*H337)^2</f>
        <v>0</v>
      </c>
      <c r="Q337" s="22">
        <f ca="1">+(C337*O$3-F337*O$5+H337*O$6)^2</f>
        <v>0</v>
      </c>
      <c r="R337" t="e">
        <f t="shared" ca="1" si="59"/>
        <v>#DIV/0!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2022-03-30T04:15:14Z</dcterms:created>
  <dcterms:modified xsi:type="dcterms:W3CDTF">2023-08-22T06:02:55Z</dcterms:modified>
</cp:coreProperties>
</file>