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3755184-B889-47AF-AA9A-CADE3A088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C9" i="1"/>
  <c r="D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J25" i="1" s="1"/>
  <c r="E26" i="1"/>
  <c r="F26" i="1" s="1"/>
  <c r="G26" i="1" s="1"/>
  <c r="K26" i="1" s="1"/>
  <c r="E28" i="1"/>
  <c r="F28" i="1" s="1"/>
  <c r="G28" i="1" s="1"/>
  <c r="K28" i="1" s="1"/>
  <c r="E30" i="1"/>
  <c r="F30" i="1" s="1"/>
  <c r="G30" i="1" s="1"/>
  <c r="K30" i="1" s="1"/>
  <c r="E35" i="1"/>
  <c r="F35" i="1" s="1"/>
  <c r="G35" i="1" s="1"/>
  <c r="K35" i="1" s="1"/>
  <c r="E27" i="1"/>
  <c r="F27" i="1" s="1"/>
  <c r="G27" i="1" s="1"/>
  <c r="K27" i="1" s="1"/>
  <c r="E29" i="1"/>
  <c r="F29" i="1" s="1"/>
  <c r="G29" i="1" s="1"/>
  <c r="K29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21" i="1"/>
  <c r="F21" i="1" s="1"/>
  <c r="G21" i="1" s="1"/>
  <c r="K21" i="1" s="1"/>
  <c r="F16" i="1"/>
  <c r="C17" i="1"/>
  <c r="Q21" i="1"/>
  <c r="Q22" i="1"/>
  <c r="Q23" i="1"/>
  <c r="Q24" i="1"/>
  <c r="Q25" i="1"/>
  <c r="Q26" i="1"/>
  <c r="Q28" i="1"/>
  <c r="Q30" i="1"/>
  <c r="Q35" i="1"/>
  <c r="Q27" i="1"/>
  <c r="Q29" i="1"/>
  <c r="Q31" i="1"/>
  <c r="Q32" i="1"/>
  <c r="Q33" i="1"/>
  <c r="Q34" i="1"/>
  <c r="C12" i="1"/>
  <c r="C11" i="1"/>
  <c r="O36" i="1" l="1"/>
  <c r="O38" i="1"/>
  <c r="O37" i="1"/>
  <c r="C16" i="1"/>
  <c r="D18" i="1" s="1"/>
  <c r="O28" i="1"/>
  <c r="O21" i="1"/>
  <c r="O35" i="1"/>
  <c r="O29" i="1"/>
  <c r="O33" i="1"/>
  <c r="O22" i="1"/>
  <c r="O27" i="1"/>
  <c r="O26" i="1"/>
  <c r="O25" i="1"/>
  <c r="O39" i="1"/>
  <c r="O23" i="1"/>
  <c r="O34" i="1"/>
  <c r="C15" i="1"/>
  <c r="O31" i="1"/>
  <c r="O24" i="1"/>
  <c r="O30" i="1"/>
  <c r="O32" i="1"/>
  <c r="F17" i="1"/>
  <c r="C18" i="1" l="1"/>
  <c r="F18" i="1"/>
  <c r="F19" i="1" s="1"/>
</calcChain>
</file>

<file path=xl/sharedStrings.xml><?xml version="1.0" encoding="utf-8"?>
<sst xmlns="http://schemas.openxmlformats.org/spreadsheetml/2006/main" count="86" uniqueCount="59">
  <si>
    <t>V2759 Ori / GSC 0714-0096</t>
  </si>
  <si>
    <t>System Type:</t>
  </si>
  <si>
    <t>EB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</si>
  <si>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</si>
  <si>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</si>
  <si>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</si>
  <si>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</si>
  <si>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</si>
  <si>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</si>
  <si>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</si>
  <si>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</si>
  <si>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</si>
  <si>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</si>
  <si>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</si>
  <si>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</si>
  <si>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</si>
  <si>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</si>
  <si>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</si>
  <si>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</si>
  <si>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</si>
  <si>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</si>
  <si>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</si>
  <si>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</si>
  <si>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</si>
  <si>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</si>
  <si>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</si>
  <si>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</si>
  <si>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</si>
  <si>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</si>
  <si>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</si>
  <si>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</si>
  <si>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</si>
  <si>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</si>
  <si>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</si>
  <si>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</si>
  <si>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</si>
  <si>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</si>
  <si>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</si>
  <si>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</si>
  <si>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</si>
  <si>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</si>
  <si>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</si>
  <si>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</si>
  <si>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</si>
  <si>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</si>
  <si>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</si>
  <si>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</t>
  </si>
  <si>
    <t>OEJV 0165</t>
  </si>
  <si>
    <t>OEJV 0160</t>
  </si>
  <si>
    <t>IBVS 6118</t>
  </si>
  <si>
    <t>OEJV 0179</t>
  </si>
  <si>
    <t>VSB-063</t>
  </si>
  <si>
    <t>V</t>
  </si>
  <si>
    <t>VSB-64</t>
  </si>
  <si>
    <t>OEJV 0211</t>
  </si>
  <si>
    <t>RHN 2021</t>
  </si>
  <si>
    <t>JBAV, 63</t>
  </si>
  <si>
    <t>II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</si>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</sst>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3" fillId="0" borderId="0"/>
    <xf numFmtId="0" fontId="13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center" vertical="center"/>
    </xf>
    <xf numFmtId="166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V2759 Ori - O-C Diagr.</a:t>
            </a:r>
          </a:p>
        </c:rich>
      </c:tx>
      <c:layout>
        <c:manualLayout>
          <c:xMode val="edge"/>
          <c:yMode val="edge"/>
          <c:x val="0.3654135338345864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22822889753688513"/>
          <c:w val="0.80601503759398496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B-4F91-9699-FAF64B920D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B-4F91-9699-FAF64B920D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  <c:pt idx="4">
                  <c:v>-1.2387000002490822E-2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B-4F91-9699-FAF64B920D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</c:f>
              <c:numCache>
                <c:formatCode>General</c:formatCode>
                <c:ptCount val="28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  <c:pt idx="15">
                  <c:v>12984</c:v>
                </c:pt>
                <c:pt idx="16">
                  <c:v>13455</c:v>
                </c:pt>
                <c:pt idx="17">
                  <c:v>13611</c:v>
                </c:pt>
                <c:pt idx="18">
                  <c:v>13622</c:v>
                </c:pt>
              </c:numCache>
            </c:numRef>
          </c:xVal>
          <c:yVal>
            <c:numRef>
              <c:f>Active!$K$21:$K$305</c:f>
              <c:numCache>
                <c:formatCode>General</c:formatCode>
                <c:ptCount val="285"/>
                <c:pt idx="0">
                  <c:v>0</c:v>
                </c:pt>
                <c:pt idx="1">
                  <c:v>-1.9385999999940395E-2</c:v>
                </c:pt>
                <c:pt idx="2">
                  <c:v>-1.7702000004646834E-2</c:v>
                </c:pt>
                <c:pt idx="3">
                  <c:v>-1.6142000000400003E-2</c:v>
                </c:pt>
                <c:pt idx="5">
                  <c:v>-1.5660000004572794E-2</c:v>
                </c:pt>
                <c:pt idx="6">
                  <c:v>-1.3874000018404331E-2</c:v>
                </c:pt>
                <c:pt idx="7">
                  <c:v>-1.7016000005241949E-2</c:v>
                </c:pt>
                <c:pt idx="8">
                  <c:v>-1.2829999861423858E-2</c:v>
                </c:pt>
                <c:pt idx="9">
                  <c:v>-1.6148000002431218E-2</c:v>
                </c:pt>
                <c:pt idx="10">
                  <c:v>-1.4159999911498744E-2</c:v>
                </c:pt>
                <c:pt idx="11">
                  <c:v>-1.5057999786222354E-2</c:v>
                </c:pt>
                <c:pt idx="12">
                  <c:v>-1.4740000013262033E-2</c:v>
                </c:pt>
                <c:pt idx="13">
                  <c:v>-1.3896000113163609E-2</c:v>
                </c:pt>
                <c:pt idx="14">
                  <c:v>-1.7680000004475005E-2</c:v>
                </c:pt>
                <c:pt idx="15">
                  <c:v>6.54279999944265E-2</c:v>
                </c:pt>
                <c:pt idx="16">
                  <c:v>-2.7390000002924353E-2</c:v>
                </c:pt>
                <c:pt idx="17">
                  <c:v>-3.5237999996752478E-2</c:v>
                </c:pt>
                <c:pt idx="18">
                  <c:v>-2.4176000006264076E-2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B-4F91-9699-FAF64B920D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B-4F91-9699-FAF64B920D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B-4F91-9699-FAF64B920D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B-4F91-9699-FAF64B920D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</c:f>
              <c:numCache>
                <c:formatCode>General</c:formatCode>
                <c:ptCount val="28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  <c:pt idx="15">
                  <c:v>12984</c:v>
                </c:pt>
                <c:pt idx="16">
                  <c:v>13455</c:v>
                </c:pt>
                <c:pt idx="17">
                  <c:v>13611</c:v>
                </c:pt>
                <c:pt idx="18">
                  <c:v>13622</c:v>
                </c:pt>
              </c:numCache>
            </c:numRef>
          </c:xVal>
          <c:yVal>
            <c:numRef>
              <c:f>Active!$O$21:$O$305</c:f>
              <c:numCache>
                <c:formatCode>General</c:formatCode>
                <c:ptCount val="285"/>
                <c:pt idx="0">
                  <c:v>-2.6465525609887113E-2</c:v>
                </c:pt>
                <c:pt idx="1">
                  <c:v>-1.8051413027099384E-2</c:v>
                </c:pt>
                <c:pt idx="2">
                  <c:v>-1.7045705632522761E-2</c:v>
                </c:pt>
                <c:pt idx="3">
                  <c:v>-1.7045705632522761E-2</c:v>
                </c:pt>
                <c:pt idx="4">
                  <c:v>-1.6170464842588085E-2</c:v>
                </c:pt>
                <c:pt idx="5">
                  <c:v>-1.4343276766522214E-2</c:v>
                </c:pt>
                <c:pt idx="6">
                  <c:v>-1.422788921668813E-2</c:v>
                </c:pt>
                <c:pt idx="7">
                  <c:v>-1.3547364917098473E-2</c:v>
                </c:pt>
                <c:pt idx="8">
                  <c:v>-1.3438533478050416E-2</c:v>
                </c:pt>
                <c:pt idx="9">
                  <c:v>-1.3345436704888825E-2</c:v>
                </c:pt>
                <c:pt idx="10">
                  <c:v>-1.3254962376041646E-2</c:v>
                </c:pt>
                <c:pt idx="11">
                  <c:v>-1.3247095043098412E-2</c:v>
                </c:pt>
                <c:pt idx="12">
                  <c:v>-1.3241850154469591E-2</c:v>
                </c:pt>
                <c:pt idx="13">
                  <c:v>-1.3121217716006684E-2</c:v>
                </c:pt>
                <c:pt idx="14">
                  <c:v>-1.2487897414076425E-2</c:v>
                </c:pt>
                <c:pt idx="15">
                  <c:v>-9.44061712073083E-3</c:v>
                </c:pt>
                <c:pt idx="16">
                  <c:v>-8.8230314846870356E-3</c:v>
                </c:pt>
                <c:pt idx="17">
                  <c:v>-8.618480828162977E-3</c:v>
                </c:pt>
                <c:pt idx="18">
                  <c:v>-8.6040573844337158E-3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B-4F91-9699-FAF64B920D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6417</c:v>
                </c:pt>
                <c:pt idx="2">
                  <c:v>7184</c:v>
                </c:pt>
                <c:pt idx="3">
                  <c:v>7184</c:v>
                </c:pt>
                <c:pt idx="4">
                  <c:v>7851.5</c:v>
                </c:pt>
                <c:pt idx="5">
                  <c:v>9245</c:v>
                </c:pt>
                <c:pt idx="6">
                  <c:v>9333</c:v>
                </c:pt>
                <c:pt idx="7">
                  <c:v>9852</c:v>
                </c:pt>
                <c:pt idx="8">
                  <c:v>9935</c:v>
                </c:pt>
                <c:pt idx="9">
                  <c:v>10006</c:v>
                </c:pt>
                <c:pt idx="10">
                  <c:v>10075</c:v>
                </c:pt>
                <c:pt idx="11">
                  <c:v>10081</c:v>
                </c:pt>
                <c:pt idx="12">
                  <c:v>10085</c:v>
                </c:pt>
                <c:pt idx="13">
                  <c:v>10177</c:v>
                </c:pt>
                <c:pt idx="14">
                  <c:v>10660</c:v>
                </c:pt>
              </c:numCache>
            </c:numRef>
          </c:xVal>
          <c:yVal>
            <c:numRef>
              <c:f>Active!$U$21:$U$35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9B-4F91-9699-FAF64B92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6432"/>
        <c:axId val="1"/>
      </c:scatterChart>
      <c:valAx>
        <c:axId val="682396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6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8872180451127"/>
          <c:y val="0.91291543512015949"/>
          <c:w val="0.714285714285714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71FD56-0BA2-3495-53E4-9E2B8A137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6384" width="10.28515625" style="1"/>
  </cols>
  <sheetData>
    <row r="1" spans="1:6" ht="20.25" x14ac:dyDescent="0.3">
      <c r="A1" s="2" t="s">
        <v>0</v>
      </c>
    </row>
    <row r="2" spans="1:6" s="8" customFormat="1" ht="12.95" customHeight="1" x14ac:dyDescent="0.2">
      <c r="A2" s="8" t="s">
        <v>1</v>
      </c>
      <c r="B2" s="3" t="s">
        <v>2</v>
      </c>
      <c r="C2" s="9"/>
      <c r="D2" s="9"/>
    </row>
    <row r="3" spans="1:6" s="8" customFormat="1" ht="12.95" customHeight="1" x14ac:dyDescent="0.2"/>
    <row r="4" spans="1:6" s="8" customFormat="1" ht="12.95" customHeight="1" x14ac:dyDescent="0.2">
      <c r="A4" s="10" t="s">
        <v>3</v>
      </c>
      <c r="C4" s="11" t="s">
        <v>4</v>
      </c>
      <c r="D4" s="12" t="s">
        <v>4</v>
      </c>
    </row>
    <row r="5" spans="1:6" s="8" customFormat="1" ht="12.95" customHeight="1" x14ac:dyDescent="0.2">
      <c r="A5" s="13" t="s">
        <v>5</v>
      </c>
      <c r="C5" s="14">
        <v>-9.5</v>
      </c>
      <c r="D5" s="8" t="s">
        <v>6</v>
      </c>
    </row>
    <row r="6" spans="1:6" s="8" customFormat="1" ht="12.95" customHeight="1" x14ac:dyDescent="0.2">
      <c r="A6" s="10" t="s">
        <v>7</v>
      </c>
    </row>
    <row r="7" spans="1:6" s="8" customFormat="1" ht="12.95" customHeight="1" x14ac:dyDescent="0.2">
      <c r="A7" s="8" t="s">
        <v>8</v>
      </c>
      <c r="C7" s="15">
        <v>52751.489000000001</v>
      </c>
      <c r="D7" s="4" t="s">
        <v>9</v>
      </c>
    </row>
    <row r="8" spans="1:6" s="8" customFormat="1" ht="12.95" customHeight="1" x14ac:dyDescent="0.2">
      <c r="A8" s="8" t="s">
        <v>10</v>
      </c>
      <c r="C8" s="15">
        <v>0.49885800000000002</v>
      </c>
      <c r="D8" s="4" t="s">
        <v>9</v>
      </c>
    </row>
    <row r="9" spans="1:6" s="8" customFormat="1" ht="12.95" customHeight="1" x14ac:dyDescent="0.2">
      <c r="A9" s="16" t="s">
        <v>11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8" customFormat="1" ht="12.95" customHeight="1" x14ac:dyDescent="0.2">
      <c r="C10" s="20" t="s">
        <v>12</v>
      </c>
      <c r="D10" s="20" t="s">
        <v>13</v>
      </c>
    </row>
    <row r="11" spans="1:6" s="8" customFormat="1" ht="12.95" customHeight="1" x14ac:dyDescent="0.2">
      <c r="A11" s="8" t="s">
        <v>14</v>
      </c>
      <c r="C11" s="19">
        <f ca="1">INTERCEPT(INDIRECT($D$9):G992,INDIRECT($C$9):F992)</f>
        <v>-2.6465525609887113E-2</v>
      </c>
      <c r="D11" s="9"/>
    </row>
    <row r="12" spans="1:6" s="8" customFormat="1" ht="12.95" customHeight="1" x14ac:dyDescent="0.2">
      <c r="A12" s="8" t="s">
        <v>15</v>
      </c>
      <c r="C12" s="19">
        <f ca="1">SLOPE(INDIRECT($D$9):G992,INDIRECT($C$9):F992)</f>
        <v>1.3112221572055055E-6</v>
      </c>
      <c r="D12" s="9"/>
    </row>
    <row r="13" spans="1:6" s="8" customFormat="1" ht="12.95" customHeight="1" x14ac:dyDescent="0.2">
      <c r="A13" s="8" t="s">
        <v>16</v>
      </c>
      <c r="C13" s="9" t="s">
        <v>17</v>
      </c>
    </row>
    <row r="14" spans="1:6" s="8" customFormat="1" ht="12.95" customHeight="1" x14ac:dyDescent="0.2"/>
    <row r="15" spans="1:6" s="8" customFormat="1" ht="12.95" customHeight="1" x14ac:dyDescent="0.2">
      <c r="A15" s="10" t="s">
        <v>18</v>
      </c>
      <c r="C15" s="21">
        <f ca="1">(C7+C11)+(C8+C12)*INT(MAX(F21:F3533))</f>
        <v>59546.924071942616</v>
      </c>
      <c r="E15" s="16" t="s">
        <v>19</v>
      </c>
      <c r="F15" s="14">
        <v>1</v>
      </c>
    </row>
    <row r="16" spans="1:6" s="8" customFormat="1" ht="12.95" customHeight="1" x14ac:dyDescent="0.2">
      <c r="A16" s="10" t="s">
        <v>20</v>
      </c>
      <c r="C16" s="21">
        <f ca="1">+C8+C12</f>
        <v>0.49885931122215721</v>
      </c>
      <c r="E16" s="16" t="s">
        <v>21</v>
      </c>
      <c r="F16" s="19">
        <f ca="1">NOW()+15018.5+$C$5/24</f>
        <v>60312.766822453705</v>
      </c>
    </row>
    <row r="17" spans="1:21" s="8" customFormat="1" ht="12.95" customHeight="1" x14ac:dyDescent="0.2">
      <c r="A17" s="16" t="s">
        <v>22</v>
      </c>
      <c r="C17" s="8">
        <f>COUNT(C21:C2191)</f>
        <v>19</v>
      </c>
      <c r="E17" s="16" t="s">
        <v>23</v>
      </c>
      <c r="F17" s="19">
        <f ca="1">ROUND(2*(F16-$C$7)/$C$8,0)/2+F15</f>
        <v>15158</v>
      </c>
    </row>
    <row r="18" spans="1:21" s="8" customFormat="1" ht="12.95" customHeight="1" x14ac:dyDescent="0.2">
      <c r="A18" s="10" t="s">
        <v>24</v>
      </c>
      <c r="C18" s="22">
        <f ca="1">+C15</f>
        <v>59546.924071942616</v>
      </c>
      <c r="D18" s="23">
        <f ca="1">+C16</f>
        <v>0.49885931122215721</v>
      </c>
      <c r="E18" s="16" t="s">
        <v>25</v>
      </c>
      <c r="F18" s="19">
        <f ca="1">ROUND(2*(F16-$C$15)/$C$16,0)/2+F15</f>
        <v>1536</v>
      </c>
    </row>
    <row r="19" spans="1:21" s="8" customFormat="1" ht="12.95" customHeight="1" x14ac:dyDescent="0.2">
      <c r="E19" s="16" t="s">
        <v>26</v>
      </c>
      <c r="F19" s="24">
        <f ca="1">+$C$15+$C$16*F18-15018.5-$C$5/24</f>
        <v>45295.067807313186</v>
      </c>
    </row>
    <row r="20" spans="1:21" s="8" customFormat="1" ht="12.95" customHeight="1" x14ac:dyDescent="0.2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20" t="s">
        <v>43</v>
      </c>
      <c r="U20" s="26" t="s">
        <v>44</v>
      </c>
    </row>
    <row r="21" spans="1:21" s="8" customFormat="1" ht="12.95" customHeight="1" x14ac:dyDescent="0.2">
      <c r="A21" s="3" t="s">
        <v>9</v>
      </c>
      <c r="C21" s="15">
        <v>52751.489000000001</v>
      </c>
      <c r="D21" s="15" t="s">
        <v>17</v>
      </c>
      <c r="E21" s="8">
        <f t="shared" ref="E21:E39" si="0">+(C21-C$7)/C$8</f>
        <v>0</v>
      </c>
      <c r="F21" s="8">
        <f t="shared" ref="F21:F39" si="1">ROUND(2*E21,0)/2</f>
        <v>0</v>
      </c>
      <c r="G21" s="8">
        <f t="shared" ref="G21:G39" si="2">+C21-(C$7+F21*C$8)</f>
        <v>0</v>
      </c>
      <c r="K21" s="8">
        <f>+G21</f>
        <v>0</v>
      </c>
      <c r="O21" s="8">
        <f t="shared" ref="O21:O39" ca="1" si="3">+C$11+C$12*$F21</f>
        <v>-2.6465525609887113E-2</v>
      </c>
      <c r="Q21" s="27">
        <f t="shared" ref="Q21:Q39" si="4">+C21-15018.5</f>
        <v>37732.989000000001</v>
      </c>
    </row>
    <row r="22" spans="1:21" s="8" customFormat="1" ht="12.95" customHeight="1" x14ac:dyDescent="0.2">
      <c r="A22" s="28" t="s">
        <v>45</v>
      </c>
      <c r="B22" s="29" t="s">
        <v>46</v>
      </c>
      <c r="C22" s="28">
        <v>55952.6414</v>
      </c>
      <c r="D22" s="28">
        <v>4.0000000000000002E-4</v>
      </c>
      <c r="E22" s="8">
        <f t="shared" si="0"/>
        <v>6416.9611392420265</v>
      </c>
      <c r="F22" s="8">
        <f t="shared" si="1"/>
        <v>6417</v>
      </c>
      <c r="G22" s="8">
        <f t="shared" si="2"/>
        <v>-1.9385999999940395E-2</v>
      </c>
      <c r="K22" s="8">
        <f>+G22</f>
        <v>-1.9385999999940395E-2</v>
      </c>
      <c r="O22" s="8">
        <f t="shared" ca="1" si="3"/>
        <v>-1.8051413027099384E-2</v>
      </c>
      <c r="Q22" s="27">
        <f t="shared" si="4"/>
        <v>40934.1414</v>
      </c>
    </row>
    <row r="23" spans="1:21" s="8" customFormat="1" ht="12.95" customHeight="1" x14ac:dyDescent="0.2">
      <c r="A23" s="28" t="s">
        <v>47</v>
      </c>
      <c r="B23" s="29"/>
      <c r="C23" s="28">
        <v>56335.267169999999</v>
      </c>
      <c r="D23" s="28">
        <v>5.5000000000000003E-4</v>
      </c>
      <c r="E23" s="8">
        <f t="shared" si="0"/>
        <v>7183.9645149521457</v>
      </c>
      <c r="F23" s="8">
        <f t="shared" si="1"/>
        <v>7184</v>
      </c>
      <c r="G23" s="8">
        <f t="shared" si="2"/>
        <v>-1.7702000004646834E-2</v>
      </c>
      <c r="K23" s="8">
        <f>+G23</f>
        <v>-1.7702000004646834E-2</v>
      </c>
      <c r="O23" s="8">
        <f t="shared" ca="1" si="3"/>
        <v>-1.7045705632522761E-2</v>
      </c>
      <c r="Q23" s="27">
        <f t="shared" si="4"/>
        <v>41316.767169999999</v>
      </c>
    </row>
    <row r="24" spans="1:21" s="8" customFormat="1" ht="12.95" customHeight="1" x14ac:dyDescent="0.2">
      <c r="A24" s="30" t="s">
        <v>48</v>
      </c>
      <c r="B24" s="29" t="s">
        <v>46</v>
      </c>
      <c r="C24" s="28">
        <v>56335.268730000003</v>
      </c>
      <c r="D24" s="28">
        <v>5.9999999999999995E-4</v>
      </c>
      <c r="E24" s="8">
        <f t="shared" si="0"/>
        <v>7183.967642094548</v>
      </c>
      <c r="F24" s="8">
        <f t="shared" si="1"/>
        <v>7184</v>
      </c>
      <c r="G24" s="8">
        <f t="shared" si="2"/>
        <v>-1.6142000000400003E-2</v>
      </c>
      <c r="K24" s="8">
        <f>+G24</f>
        <v>-1.6142000000400003E-2</v>
      </c>
      <c r="O24" s="8">
        <f t="shared" ca="1" si="3"/>
        <v>-1.7045705632522761E-2</v>
      </c>
      <c r="Q24" s="27">
        <f t="shared" si="4"/>
        <v>41316.768730000003</v>
      </c>
    </row>
    <row r="25" spans="1:21" s="8" customFormat="1" ht="12.95" customHeight="1" x14ac:dyDescent="0.2">
      <c r="A25" s="31" t="s">
        <v>49</v>
      </c>
      <c r="B25" s="32" t="s">
        <v>46</v>
      </c>
      <c r="C25" s="28">
        <v>56668.260199999997</v>
      </c>
      <c r="D25" s="33">
        <v>5.0000000000000001E-3</v>
      </c>
      <c r="E25" s="8">
        <f t="shared" si="0"/>
        <v>7851.4751692866412</v>
      </c>
      <c r="F25" s="8">
        <f t="shared" si="1"/>
        <v>7851.5</v>
      </c>
      <c r="G25" s="8">
        <f t="shared" si="2"/>
        <v>-1.2387000002490822E-2</v>
      </c>
      <c r="J25" s="8">
        <f>+G25</f>
        <v>-1.2387000002490822E-2</v>
      </c>
      <c r="O25" s="8">
        <f t="shared" ca="1" si="3"/>
        <v>-1.6170464842588085E-2</v>
      </c>
      <c r="Q25" s="27">
        <f t="shared" si="4"/>
        <v>41649.760199999997</v>
      </c>
    </row>
    <row r="26" spans="1:21" s="8" customFormat="1" ht="12.95" customHeight="1" x14ac:dyDescent="0.2">
      <c r="A26" s="34" t="s">
        <v>50</v>
      </c>
      <c r="B26" s="35" t="s">
        <v>46</v>
      </c>
      <c r="C26" s="36">
        <v>57363.415549999998</v>
      </c>
      <c r="D26" s="36">
        <v>1.5E-3</v>
      </c>
      <c r="E26" s="8">
        <f t="shared" si="0"/>
        <v>9244.968608301353</v>
      </c>
      <c r="F26" s="8">
        <f t="shared" si="1"/>
        <v>9245</v>
      </c>
      <c r="G26" s="8">
        <f t="shared" si="2"/>
        <v>-1.5660000004572794E-2</v>
      </c>
      <c r="K26" s="8">
        <f t="shared" ref="K26:K39" si="5">+G26</f>
        <v>-1.5660000004572794E-2</v>
      </c>
      <c r="O26" s="8">
        <f t="shared" ca="1" si="3"/>
        <v>-1.4343276766522214E-2</v>
      </c>
      <c r="Q26" s="27">
        <f t="shared" si="4"/>
        <v>42344.915549999998</v>
      </c>
    </row>
    <row r="27" spans="1:21" s="8" customFormat="1" ht="12.95" customHeight="1" x14ac:dyDescent="0.2">
      <c r="A27" s="37" t="s">
        <v>54</v>
      </c>
      <c r="B27" s="38" t="s">
        <v>46</v>
      </c>
      <c r="C27" s="39">
        <v>57407.316839999985</v>
      </c>
      <c r="D27" s="39">
        <v>4.0000000000000002E-4</v>
      </c>
      <c r="E27" s="8">
        <f t="shared" si="0"/>
        <v>9332.9721884784522</v>
      </c>
      <c r="F27" s="8">
        <f t="shared" si="1"/>
        <v>9333</v>
      </c>
      <c r="G27" s="8">
        <f t="shared" si="2"/>
        <v>-1.3874000018404331E-2</v>
      </c>
      <c r="K27" s="8">
        <f t="shared" si="5"/>
        <v>-1.3874000018404331E-2</v>
      </c>
      <c r="O27" s="8">
        <f t="shared" ca="1" si="3"/>
        <v>-1.422788921668813E-2</v>
      </c>
      <c r="Q27" s="27">
        <f t="shared" si="4"/>
        <v>42388.816839999985</v>
      </c>
    </row>
    <row r="28" spans="1:21" s="8" customFormat="1" ht="12.95" customHeight="1" x14ac:dyDescent="0.2">
      <c r="A28" s="40" t="s">
        <v>51</v>
      </c>
      <c r="B28" s="41" t="s">
        <v>46</v>
      </c>
      <c r="C28" s="40">
        <v>57666.220999999998</v>
      </c>
      <c r="D28" s="40" t="s">
        <v>52</v>
      </c>
      <c r="E28" s="8">
        <f t="shared" si="0"/>
        <v>9851.9658900929644</v>
      </c>
      <c r="F28" s="8">
        <f t="shared" si="1"/>
        <v>9852</v>
      </c>
      <c r="G28" s="8">
        <f t="shared" si="2"/>
        <v>-1.7016000005241949E-2</v>
      </c>
      <c r="K28" s="8">
        <f t="shared" si="5"/>
        <v>-1.7016000005241949E-2</v>
      </c>
      <c r="O28" s="8">
        <f t="shared" ca="1" si="3"/>
        <v>-1.3547364917098473E-2</v>
      </c>
      <c r="Q28" s="27">
        <f t="shared" si="4"/>
        <v>42647.720999999998</v>
      </c>
    </row>
    <row r="29" spans="1:21" s="8" customFormat="1" ht="12.95" customHeight="1" x14ac:dyDescent="0.2">
      <c r="A29" s="37" t="s">
        <v>54</v>
      </c>
      <c r="B29" s="38" t="s">
        <v>46</v>
      </c>
      <c r="C29" s="39">
        <v>57707.63040000014</v>
      </c>
      <c r="D29" s="39">
        <v>5.0000000000000001E-4</v>
      </c>
      <c r="E29" s="8">
        <f t="shared" si="0"/>
        <v>9934.9742812586719</v>
      </c>
      <c r="F29" s="8">
        <f t="shared" si="1"/>
        <v>9935</v>
      </c>
      <c r="G29" s="8">
        <f t="shared" si="2"/>
        <v>-1.2829999861423858E-2</v>
      </c>
      <c r="K29" s="8">
        <f t="shared" si="5"/>
        <v>-1.2829999861423858E-2</v>
      </c>
      <c r="O29" s="8">
        <f t="shared" ca="1" si="3"/>
        <v>-1.3438533478050416E-2</v>
      </c>
      <c r="Q29" s="27">
        <f t="shared" si="4"/>
        <v>42689.13040000014</v>
      </c>
    </row>
    <row r="30" spans="1:21" s="8" customFormat="1" ht="12.95" customHeight="1" x14ac:dyDescent="0.2">
      <c r="A30" s="40" t="s">
        <v>51</v>
      </c>
      <c r="B30" s="41" t="s">
        <v>46</v>
      </c>
      <c r="C30" s="40">
        <v>57743.046000000002</v>
      </c>
      <c r="D30" s="40" t="s">
        <v>52</v>
      </c>
      <c r="E30" s="8">
        <f t="shared" si="0"/>
        <v>10005.967630067074</v>
      </c>
      <c r="F30" s="8">
        <f t="shared" si="1"/>
        <v>10006</v>
      </c>
      <c r="G30" s="8">
        <f t="shared" si="2"/>
        <v>-1.6148000002431218E-2</v>
      </c>
      <c r="K30" s="8">
        <f t="shared" si="5"/>
        <v>-1.6148000002431218E-2</v>
      </c>
      <c r="O30" s="8">
        <f t="shared" ca="1" si="3"/>
        <v>-1.3345436704888825E-2</v>
      </c>
      <c r="Q30" s="27">
        <f t="shared" si="4"/>
        <v>42724.546000000002</v>
      </c>
    </row>
    <row r="31" spans="1:21" s="8" customFormat="1" ht="12.95" customHeight="1" x14ac:dyDescent="0.2">
      <c r="A31" s="37" t="s">
        <v>54</v>
      </c>
      <c r="B31" s="38" t="s">
        <v>46</v>
      </c>
      <c r="C31" s="39">
        <v>57777.469190000091</v>
      </c>
      <c r="D31" s="39">
        <v>4.0000000000000002E-4</v>
      </c>
      <c r="E31" s="8">
        <f t="shared" si="0"/>
        <v>10074.971615169225</v>
      </c>
      <c r="F31" s="8">
        <f t="shared" si="1"/>
        <v>10075</v>
      </c>
      <c r="G31" s="8">
        <f t="shared" si="2"/>
        <v>-1.4159999911498744E-2</v>
      </c>
      <c r="K31" s="8">
        <f t="shared" si="5"/>
        <v>-1.4159999911498744E-2</v>
      </c>
      <c r="O31" s="8">
        <f t="shared" ca="1" si="3"/>
        <v>-1.3254962376041646E-2</v>
      </c>
      <c r="Q31" s="27">
        <f t="shared" si="4"/>
        <v>42758.969190000091</v>
      </c>
    </row>
    <row r="32" spans="1:21" s="8" customFormat="1" ht="12.95" customHeight="1" x14ac:dyDescent="0.2">
      <c r="A32" s="37" t="s">
        <v>54</v>
      </c>
      <c r="B32" s="38" t="s">
        <v>46</v>
      </c>
      <c r="C32" s="39">
        <v>57780.461440000217</v>
      </c>
      <c r="D32" s="39">
        <v>2.0000000000000001E-4</v>
      </c>
      <c r="E32" s="8">
        <f t="shared" si="0"/>
        <v>10080.969815058024</v>
      </c>
      <c r="F32" s="8">
        <f t="shared" si="1"/>
        <v>10081</v>
      </c>
      <c r="G32" s="8">
        <f t="shared" si="2"/>
        <v>-1.5057999786222354E-2</v>
      </c>
      <c r="K32" s="8">
        <f t="shared" si="5"/>
        <v>-1.5057999786222354E-2</v>
      </c>
      <c r="O32" s="8">
        <f t="shared" ca="1" si="3"/>
        <v>-1.3247095043098412E-2</v>
      </c>
      <c r="Q32" s="27">
        <f t="shared" si="4"/>
        <v>42761.961440000217</v>
      </c>
    </row>
    <row r="33" spans="1:17" s="8" customFormat="1" ht="12.95" customHeight="1" x14ac:dyDescent="0.2">
      <c r="A33" s="37" t="s">
        <v>54</v>
      </c>
      <c r="B33" s="38" t="s">
        <v>46</v>
      </c>
      <c r="C33" s="39">
        <v>57782.457189999986</v>
      </c>
      <c r="D33" s="39">
        <v>2.0000000000000001E-4</v>
      </c>
      <c r="E33" s="8">
        <f t="shared" si="0"/>
        <v>10084.970452513511</v>
      </c>
      <c r="F33" s="8">
        <f t="shared" si="1"/>
        <v>10085</v>
      </c>
      <c r="G33" s="8">
        <f t="shared" si="2"/>
        <v>-1.4740000013262033E-2</v>
      </c>
      <c r="K33" s="8">
        <f t="shared" si="5"/>
        <v>-1.4740000013262033E-2</v>
      </c>
      <c r="O33" s="8">
        <f t="shared" ca="1" si="3"/>
        <v>-1.3241850154469591E-2</v>
      </c>
      <c r="Q33" s="27">
        <f t="shared" si="4"/>
        <v>42763.957189999986</v>
      </c>
    </row>
    <row r="34" spans="1:17" s="8" customFormat="1" ht="12.95" customHeight="1" x14ac:dyDescent="0.2">
      <c r="A34" s="37" t="s">
        <v>54</v>
      </c>
      <c r="B34" s="38" t="s">
        <v>46</v>
      </c>
      <c r="C34" s="39">
        <v>57828.352969999891</v>
      </c>
      <c r="D34" s="39">
        <v>2.9999999999999997E-4</v>
      </c>
      <c r="E34" s="8">
        <f t="shared" si="0"/>
        <v>10176.972144377536</v>
      </c>
      <c r="F34" s="8">
        <f t="shared" si="1"/>
        <v>10177</v>
      </c>
      <c r="G34" s="8">
        <f t="shared" si="2"/>
        <v>-1.3896000113163609E-2</v>
      </c>
      <c r="K34" s="8">
        <f t="shared" si="5"/>
        <v>-1.3896000113163609E-2</v>
      </c>
      <c r="O34" s="8">
        <f t="shared" ca="1" si="3"/>
        <v>-1.3121217716006684E-2</v>
      </c>
      <c r="Q34" s="27">
        <f t="shared" si="4"/>
        <v>42809.852969999891</v>
      </c>
    </row>
    <row r="35" spans="1:17" s="8" customFormat="1" ht="12.95" customHeight="1" x14ac:dyDescent="0.2">
      <c r="A35" s="42" t="s">
        <v>53</v>
      </c>
      <c r="B35" s="43" t="s">
        <v>46</v>
      </c>
      <c r="C35" s="44">
        <v>58069.297599999998</v>
      </c>
      <c r="D35" s="45" t="s">
        <v>52</v>
      </c>
      <c r="E35" s="8">
        <f t="shared" si="0"/>
        <v>10659.964559052869</v>
      </c>
      <c r="F35" s="8">
        <f t="shared" si="1"/>
        <v>10660</v>
      </c>
      <c r="G35" s="8">
        <f t="shared" si="2"/>
        <v>-1.7680000004475005E-2</v>
      </c>
      <c r="K35" s="8">
        <f t="shared" si="5"/>
        <v>-1.7680000004475005E-2</v>
      </c>
      <c r="O35" s="8">
        <f t="shared" ca="1" si="3"/>
        <v>-1.2487897414076425E-2</v>
      </c>
      <c r="Q35" s="27">
        <f t="shared" si="4"/>
        <v>43050.797599999998</v>
      </c>
    </row>
    <row r="36" spans="1:17" s="8" customFormat="1" ht="12.95" customHeight="1" x14ac:dyDescent="0.2">
      <c r="A36" s="7" t="s">
        <v>58</v>
      </c>
      <c r="B36" s="47" t="s">
        <v>46</v>
      </c>
      <c r="C36" s="48">
        <v>59228.726699999999</v>
      </c>
      <c r="D36" s="49">
        <v>4.0000000000000002E-4</v>
      </c>
      <c r="E36" s="8">
        <f t="shared" si="0"/>
        <v>12984.131155559293</v>
      </c>
      <c r="F36" s="8">
        <f t="shared" si="1"/>
        <v>12984</v>
      </c>
      <c r="G36" s="8">
        <f t="shared" si="2"/>
        <v>6.54279999944265E-2</v>
      </c>
      <c r="K36" s="8">
        <f t="shared" si="5"/>
        <v>6.54279999944265E-2</v>
      </c>
      <c r="O36" s="8">
        <f t="shared" ca="1" si="3"/>
        <v>-9.44061712073083E-3</v>
      </c>
      <c r="Q36" s="27">
        <f t="shared" si="4"/>
        <v>44210.226699999999</v>
      </c>
    </row>
    <row r="37" spans="1:17" s="8" customFormat="1" ht="12.95" customHeight="1" x14ac:dyDescent="0.2">
      <c r="A37" s="5" t="s">
        <v>56</v>
      </c>
      <c r="B37" s="6" t="s">
        <v>57</v>
      </c>
      <c r="C37" s="50">
        <v>59463.595999999998</v>
      </c>
      <c r="D37" s="51">
        <v>4.0000000000000002E-4</v>
      </c>
      <c r="E37" s="8">
        <f t="shared" si="0"/>
        <v>13454.945094596049</v>
      </c>
      <c r="F37" s="8">
        <f t="shared" si="1"/>
        <v>13455</v>
      </c>
      <c r="G37" s="8">
        <f t="shared" si="2"/>
        <v>-2.7390000002924353E-2</v>
      </c>
      <c r="K37" s="8">
        <f t="shared" si="5"/>
        <v>-2.7390000002924353E-2</v>
      </c>
      <c r="O37" s="8">
        <f t="shared" ca="1" si="3"/>
        <v>-8.8230314846870356E-3</v>
      </c>
      <c r="Q37" s="27">
        <f t="shared" si="4"/>
        <v>44445.095999999998</v>
      </c>
    </row>
    <row r="38" spans="1:17" s="8" customFormat="1" ht="12.95" customHeight="1" x14ac:dyDescent="0.2">
      <c r="A38" s="5" t="s">
        <v>56</v>
      </c>
      <c r="B38" s="6" t="s">
        <v>57</v>
      </c>
      <c r="C38" s="50">
        <v>59541.41</v>
      </c>
      <c r="D38" s="51">
        <v>2.9999999999999997E-4</v>
      </c>
      <c r="E38" s="8">
        <f t="shared" si="0"/>
        <v>13610.929362664328</v>
      </c>
      <c r="F38" s="8">
        <f t="shared" si="1"/>
        <v>13611</v>
      </c>
      <c r="G38" s="8">
        <f t="shared" si="2"/>
        <v>-3.5237999996752478E-2</v>
      </c>
      <c r="K38" s="8">
        <f t="shared" si="5"/>
        <v>-3.5237999996752478E-2</v>
      </c>
      <c r="O38" s="8">
        <f t="shared" ca="1" si="3"/>
        <v>-8.618480828162977E-3</v>
      </c>
      <c r="Q38" s="27">
        <f t="shared" si="4"/>
        <v>44522.91</v>
      </c>
    </row>
    <row r="39" spans="1:17" s="8" customFormat="1" ht="12.95" customHeight="1" x14ac:dyDescent="0.2">
      <c r="A39" s="46" t="s">
        <v>55</v>
      </c>
      <c r="C39" s="15">
        <v>59546.908499999998</v>
      </c>
      <c r="D39" s="15">
        <v>8.0000000000000004E-4</v>
      </c>
      <c r="E39" s="8">
        <f t="shared" si="0"/>
        <v>13621.951537311212</v>
      </c>
      <c r="F39" s="8">
        <f t="shared" si="1"/>
        <v>13622</v>
      </c>
      <c r="G39" s="8">
        <f t="shared" si="2"/>
        <v>-2.4176000006264076E-2</v>
      </c>
      <c r="K39" s="8">
        <f t="shared" si="5"/>
        <v>-2.4176000006264076E-2</v>
      </c>
      <c r="O39" s="8">
        <f t="shared" ca="1" si="3"/>
        <v>-8.6040573844337158E-3</v>
      </c>
      <c r="Q39" s="27">
        <f t="shared" si="4"/>
        <v>44528.408499999998</v>
      </c>
    </row>
    <row r="40" spans="1:17" s="8" customFormat="1" ht="12.95" customHeight="1" x14ac:dyDescent="0.2">
      <c r="C40" s="15"/>
      <c r="D40" s="15"/>
    </row>
    <row r="41" spans="1:17" s="8" customFormat="1" ht="12.95" customHeight="1" x14ac:dyDescent="0.2">
      <c r="C41" s="15"/>
      <c r="D41" s="15"/>
    </row>
    <row r="42" spans="1:17" s="8" customFormat="1" ht="12.95" customHeight="1" x14ac:dyDescent="0.2">
      <c r="C42" s="15"/>
      <c r="D42" s="15"/>
    </row>
    <row r="43" spans="1:17" s="8" customFormat="1" ht="12.95" customHeight="1" x14ac:dyDescent="0.2">
      <c r="C43" s="15"/>
      <c r="D43" s="15"/>
    </row>
    <row r="44" spans="1:17" s="8" customFormat="1" ht="12.95" customHeight="1" x14ac:dyDescent="0.2">
      <c r="C44" s="15"/>
      <c r="D44" s="15"/>
    </row>
    <row r="45" spans="1:17" s="8" customFormat="1" ht="12.95" customHeight="1" x14ac:dyDescent="0.2">
      <c r="C45" s="15"/>
      <c r="D45" s="15"/>
    </row>
    <row r="46" spans="1:17" s="8" customFormat="1" ht="12.95" customHeight="1" x14ac:dyDescent="0.2">
      <c r="C46" s="15"/>
      <c r="D46" s="15"/>
    </row>
    <row r="47" spans="1:17" s="8" customFormat="1" ht="12.95" customHeight="1" x14ac:dyDescent="0.2">
      <c r="C47" s="15"/>
      <c r="D47" s="15"/>
    </row>
    <row r="48" spans="1:17" s="8" customFormat="1" ht="12.95" customHeight="1" x14ac:dyDescent="0.2">
      <c r="C48" s="15"/>
      <c r="D48" s="15"/>
    </row>
    <row r="49" spans="3:4" s="8" customFormat="1" ht="12.95" customHeight="1" x14ac:dyDescent="0.2">
      <c r="C49" s="15"/>
      <c r="D49" s="15"/>
    </row>
    <row r="50" spans="3:4" s="8" customFormat="1" ht="12.95" customHeight="1" x14ac:dyDescent="0.2">
      <c r="C50" s="15"/>
      <c r="D50" s="15"/>
    </row>
    <row r="51" spans="3:4" s="8" customFormat="1" ht="12.95" customHeight="1" x14ac:dyDescent="0.2">
      <c r="C51" s="15"/>
      <c r="D51" s="15"/>
    </row>
    <row r="52" spans="3:4" s="8" customFormat="1" ht="12.95" customHeight="1" x14ac:dyDescent="0.2">
      <c r="C52" s="15"/>
      <c r="D52" s="15"/>
    </row>
    <row r="53" spans="3:4" s="8" customFormat="1" ht="12.95" customHeight="1" x14ac:dyDescent="0.2">
      <c r="C53" s="15"/>
      <c r="D53" s="15"/>
    </row>
    <row r="54" spans="3:4" s="8" customFormat="1" ht="12.95" customHeight="1" x14ac:dyDescent="0.2">
      <c r="C54" s="15"/>
      <c r="D54" s="15"/>
    </row>
    <row r="55" spans="3:4" s="8" customFormat="1" ht="12.95" customHeight="1" x14ac:dyDescent="0.2">
      <c r="C55" s="15"/>
      <c r="D55" s="15"/>
    </row>
    <row r="56" spans="3:4" s="8" customFormat="1" ht="12.95" customHeight="1" x14ac:dyDescent="0.2">
      <c r="C56" s="15"/>
      <c r="D56" s="15"/>
    </row>
    <row r="57" spans="3:4" s="8" customFormat="1" ht="12.95" customHeight="1" x14ac:dyDescent="0.2">
      <c r="C57" s="15"/>
      <c r="D57" s="15"/>
    </row>
    <row r="58" spans="3:4" s="8" customFormat="1" ht="12.95" customHeight="1" x14ac:dyDescent="0.2">
      <c r="C58" s="15"/>
      <c r="D58" s="15"/>
    </row>
    <row r="59" spans="3:4" s="8" customFormat="1" ht="12.95" customHeight="1" x14ac:dyDescent="0.2">
      <c r="C59" s="15"/>
      <c r="D59" s="15"/>
    </row>
    <row r="60" spans="3:4" s="8" customFormat="1" ht="12.95" customHeight="1" x14ac:dyDescent="0.2">
      <c r="C60" s="15"/>
      <c r="D60" s="15"/>
    </row>
    <row r="61" spans="3:4" s="8" customFormat="1" ht="12.95" customHeight="1" x14ac:dyDescent="0.2">
      <c r="C61" s="15"/>
      <c r="D61" s="15"/>
    </row>
    <row r="62" spans="3:4" s="8" customFormat="1" ht="12.95" customHeight="1" x14ac:dyDescent="0.2">
      <c r="C62" s="15"/>
      <c r="D62" s="15"/>
    </row>
    <row r="63" spans="3:4" s="8" customFormat="1" ht="12.95" customHeight="1" x14ac:dyDescent="0.2">
      <c r="C63" s="15"/>
      <c r="D63" s="15"/>
    </row>
    <row r="64" spans="3:4" s="8" customFormat="1" ht="12.95" customHeight="1" x14ac:dyDescent="0.2">
      <c r="C64" s="15"/>
      <c r="D64" s="15"/>
    </row>
    <row r="65" spans="3:4" s="8" customFormat="1" ht="12.95" customHeight="1" x14ac:dyDescent="0.2">
      <c r="C65" s="15"/>
      <c r="D65" s="15"/>
    </row>
    <row r="66" spans="3:4" s="8" customFormat="1" ht="12.95" customHeight="1" x14ac:dyDescent="0.2">
      <c r="C66" s="15"/>
      <c r="D66" s="15"/>
    </row>
    <row r="67" spans="3:4" s="8" customFormat="1" ht="12.95" customHeight="1" x14ac:dyDescent="0.2">
      <c r="C67" s="15"/>
      <c r="D67" s="15"/>
    </row>
    <row r="68" spans="3:4" s="8" customFormat="1" ht="12.95" customHeight="1" x14ac:dyDescent="0.2">
      <c r="C68" s="15"/>
      <c r="D68" s="15"/>
    </row>
    <row r="69" spans="3:4" s="8" customFormat="1" ht="12.95" customHeight="1" x14ac:dyDescent="0.2">
      <c r="C69" s="15"/>
      <c r="D69" s="15"/>
    </row>
    <row r="70" spans="3:4" s="8" customFormat="1" ht="12.95" customHeight="1" x14ac:dyDescent="0.2">
      <c r="C70" s="15"/>
      <c r="D70" s="15"/>
    </row>
    <row r="71" spans="3:4" s="8" customFormat="1" ht="12.95" customHeight="1" x14ac:dyDescent="0.2">
      <c r="C71" s="15"/>
      <c r="D71" s="15"/>
    </row>
    <row r="72" spans="3:4" s="8" customFormat="1" ht="12.95" customHeight="1" x14ac:dyDescent="0.2">
      <c r="C72" s="15"/>
      <c r="D72" s="15"/>
    </row>
    <row r="73" spans="3:4" s="8" customFormat="1" ht="12.95" customHeight="1" x14ac:dyDescent="0.2">
      <c r="C73" s="15"/>
      <c r="D73" s="15"/>
    </row>
    <row r="74" spans="3:4" s="8" customFormat="1" ht="12.95" customHeight="1" x14ac:dyDescent="0.2">
      <c r="C74" s="15"/>
      <c r="D74" s="15"/>
    </row>
    <row r="75" spans="3:4" s="8" customFormat="1" ht="12.95" customHeight="1" x14ac:dyDescent="0.2">
      <c r="C75" s="15"/>
      <c r="D75" s="15"/>
    </row>
    <row r="76" spans="3:4" s="8" customFormat="1" ht="12.95" customHeight="1" x14ac:dyDescent="0.2">
      <c r="C76" s="15"/>
      <c r="D76" s="15"/>
    </row>
    <row r="77" spans="3:4" s="8" customFormat="1" ht="12.95" customHeight="1" x14ac:dyDescent="0.2">
      <c r="C77" s="15"/>
      <c r="D77" s="15"/>
    </row>
    <row r="78" spans="3:4" s="8" customFormat="1" ht="12.95" customHeight="1" x14ac:dyDescent="0.2">
      <c r="C78" s="15"/>
      <c r="D78" s="15"/>
    </row>
    <row r="79" spans="3:4" s="8" customFormat="1" ht="12.95" customHeight="1" x14ac:dyDescent="0.2">
      <c r="C79" s="15"/>
      <c r="D79" s="15"/>
    </row>
    <row r="80" spans="3:4" s="8" customFormat="1" ht="12.95" customHeight="1" x14ac:dyDescent="0.2">
      <c r="C80" s="15"/>
      <c r="D80" s="15"/>
    </row>
    <row r="81" spans="3:4" s="8" customFormat="1" ht="12.95" customHeight="1" x14ac:dyDescent="0.2">
      <c r="C81" s="15"/>
      <c r="D81" s="15"/>
    </row>
    <row r="82" spans="3:4" s="8" customFormat="1" ht="12.95" customHeight="1" x14ac:dyDescent="0.2">
      <c r="C82" s="15"/>
      <c r="D82" s="15"/>
    </row>
    <row r="83" spans="3:4" s="8" customFormat="1" ht="12.95" customHeight="1" x14ac:dyDescent="0.2">
      <c r="C83" s="15"/>
      <c r="D83" s="15"/>
    </row>
    <row r="84" spans="3:4" s="8" customFormat="1" ht="12.95" customHeight="1" x14ac:dyDescent="0.2">
      <c r="C84" s="15"/>
      <c r="D84" s="15"/>
    </row>
    <row r="85" spans="3:4" s="8" customFormat="1" ht="12.95" customHeight="1" x14ac:dyDescent="0.2">
      <c r="C85" s="15"/>
      <c r="D85" s="15"/>
    </row>
    <row r="86" spans="3:4" s="8" customFormat="1" ht="12.95" customHeight="1" x14ac:dyDescent="0.2">
      <c r="C86" s="15"/>
      <c r="D86" s="15"/>
    </row>
    <row r="87" spans="3:4" s="8" customFormat="1" ht="12.95" customHeight="1" x14ac:dyDescent="0.2">
      <c r="C87" s="15"/>
      <c r="D87" s="15"/>
    </row>
    <row r="88" spans="3:4" s="8" customFormat="1" ht="12.95" customHeight="1" x14ac:dyDescent="0.2">
      <c r="C88" s="15"/>
      <c r="D88" s="15"/>
    </row>
    <row r="89" spans="3:4" s="8" customFormat="1" ht="12.95" customHeight="1" x14ac:dyDescent="0.2">
      <c r="C89" s="15"/>
      <c r="D89" s="15"/>
    </row>
    <row r="90" spans="3:4" s="8" customFormat="1" ht="12.95" customHeight="1" x14ac:dyDescent="0.2">
      <c r="C90" s="15"/>
      <c r="D90" s="15"/>
    </row>
    <row r="91" spans="3:4" s="8" customFormat="1" ht="12.95" customHeight="1" x14ac:dyDescent="0.2">
      <c r="C91" s="15"/>
      <c r="D91" s="15"/>
    </row>
    <row r="92" spans="3:4" s="8" customFormat="1" ht="12.95" customHeight="1" x14ac:dyDescent="0.2">
      <c r="C92" s="15"/>
      <c r="D92" s="15"/>
    </row>
    <row r="93" spans="3:4" s="8" customFormat="1" ht="12.95" customHeight="1" x14ac:dyDescent="0.2">
      <c r="C93" s="15"/>
      <c r="D93" s="15"/>
    </row>
    <row r="94" spans="3:4" s="8" customFormat="1" ht="12.95" customHeight="1" x14ac:dyDescent="0.2">
      <c r="C94" s="15"/>
      <c r="D94" s="15"/>
    </row>
    <row r="95" spans="3:4" s="8" customFormat="1" ht="12.95" customHeight="1" x14ac:dyDescent="0.2">
      <c r="C95" s="15"/>
      <c r="D95" s="15"/>
    </row>
    <row r="96" spans="3:4" s="8" customFormat="1" ht="12.95" customHeight="1" x14ac:dyDescent="0.2">
      <c r="C96" s="15"/>
      <c r="D96" s="15"/>
    </row>
    <row r="97" spans="3:4" s="8" customFormat="1" ht="12.95" customHeight="1" x14ac:dyDescent="0.2">
      <c r="C97" s="15"/>
      <c r="D97" s="15"/>
    </row>
    <row r="98" spans="3:4" s="8" customFormat="1" ht="12.95" customHeight="1" x14ac:dyDescent="0.2">
      <c r="C98" s="15"/>
      <c r="D98" s="15"/>
    </row>
    <row r="99" spans="3:4" s="8" customFormat="1" ht="12.95" customHeight="1" x14ac:dyDescent="0.2">
      <c r="C99" s="15"/>
      <c r="D99" s="15"/>
    </row>
    <row r="100" spans="3:4" s="8" customFormat="1" ht="12.95" customHeight="1" x14ac:dyDescent="0.2">
      <c r="C100" s="15"/>
      <c r="D100" s="15"/>
    </row>
    <row r="101" spans="3:4" s="8" customFormat="1" ht="12.95" customHeight="1" x14ac:dyDescent="0.2">
      <c r="C101" s="15"/>
      <c r="D101" s="15"/>
    </row>
    <row r="102" spans="3:4" s="8" customFormat="1" ht="12.95" customHeight="1" x14ac:dyDescent="0.2">
      <c r="C102" s="15"/>
      <c r="D102" s="15"/>
    </row>
    <row r="103" spans="3:4" s="8" customFormat="1" ht="12.95" customHeight="1" x14ac:dyDescent="0.2">
      <c r="C103" s="15"/>
      <c r="D103" s="15"/>
    </row>
    <row r="104" spans="3:4" s="8" customFormat="1" ht="12.95" customHeight="1" x14ac:dyDescent="0.2">
      <c r="C104" s="15"/>
      <c r="D104" s="15"/>
    </row>
    <row r="105" spans="3:4" s="8" customFormat="1" ht="12.95" customHeight="1" x14ac:dyDescent="0.2">
      <c r="C105" s="15"/>
      <c r="D105" s="15"/>
    </row>
    <row r="106" spans="3:4" s="8" customFormat="1" ht="12.95" customHeight="1" x14ac:dyDescent="0.2">
      <c r="C106" s="15"/>
      <c r="D106" s="15"/>
    </row>
    <row r="107" spans="3:4" s="8" customFormat="1" ht="12.95" customHeight="1" x14ac:dyDescent="0.2">
      <c r="C107" s="15"/>
      <c r="D107" s="15"/>
    </row>
    <row r="108" spans="3:4" s="8" customFormat="1" ht="12.95" customHeight="1" x14ac:dyDescent="0.2">
      <c r="C108" s="15"/>
      <c r="D108" s="15"/>
    </row>
    <row r="109" spans="3:4" s="8" customFormat="1" ht="12.95" customHeight="1" x14ac:dyDescent="0.2">
      <c r="C109" s="15"/>
      <c r="D109" s="15"/>
    </row>
    <row r="110" spans="3:4" s="8" customFormat="1" ht="12.95" customHeight="1" x14ac:dyDescent="0.2">
      <c r="C110" s="15"/>
      <c r="D110" s="15"/>
    </row>
    <row r="111" spans="3:4" s="8" customFormat="1" ht="12.95" customHeight="1" x14ac:dyDescent="0.2">
      <c r="C111" s="15"/>
      <c r="D111" s="15"/>
    </row>
    <row r="112" spans="3:4" s="8" customFormat="1" ht="12.95" customHeight="1" x14ac:dyDescent="0.2">
      <c r="C112" s="15"/>
      <c r="D112" s="15"/>
    </row>
    <row r="113" spans="3:4" s="8" customFormat="1" ht="12.95" customHeight="1" x14ac:dyDescent="0.2">
      <c r="C113" s="15"/>
      <c r="D113" s="15"/>
    </row>
    <row r="114" spans="3:4" s="8" customFormat="1" ht="12.95" customHeight="1" x14ac:dyDescent="0.2">
      <c r="C114" s="15"/>
      <c r="D114" s="15"/>
    </row>
    <row r="115" spans="3:4" s="8" customFormat="1" ht="12.95" customHeight="1" x14ac:dyDescent="0.2">
      <c r="C115" s="15"/>
      <c r="D115" s="15"/>
    </row>
    <row r="116" spans="3:4" s="8" customFormat="1" ht="12.95" customHeight="1" x14ac:dyDescent="0.2">
      <c r="C116" s="15"/>
      <c r="D116" s="15"/>
    </row>
    <row r="117" spans="3:4" s="8" customFormat="1" ht="12.95" customHeight="1" x14ac:dyDescent="0.2">
      <c r="C117" s="15"/>
      <c r="D117" s="15"/>
    </row>
    <row r="118" spans="3:4" s="8" customFormat="1" ht="12.95" customHeight="1" x14ac:dyDescent="0.2">
      <c r="C118" s="15"/>
      <c r="D118" s="15"/>
    </row>
    <row r="119" spans="3:4" s="8" customFormat="1" ht="12.95" customHeight="1" x14ac:dyDescent="0.2">
      <c r="C119" s="15"/>
      <c r="D119" s="15"/>
    </row>
    <row r="120" spans="3:4" s="8" customFormat="1" ht="12.95" customHeight="1" x14ac:dyDescent="0.2">
      <c r="C120" s="15"/>
      <c r="D120" s="15"/>
    </row>
    <row r="121" spans="3:4" s="8" customFormat="1" ht="12.95" customHeight="1" x14ac:dyDescent="0.2">
      <c r="C121" s="15"/>
      <c r="D121" s="15"/>
    </row>
    <row r="122" spans="3:4" s="8" customFormat="1" ht="12.95" customHeight="1" x14ac:dyDescent="0.2">
      <c r="C122" s="15"/>
      <c r="D122" s="15"/>
    </row>
    <row r="123" spans="3:4" s="8" customFormat="1" ht="12.95" customHeight="1" x14ac:dyDescent="0.2">
      <c r="C123" s="15"/>
      <c r="D123" s="15"/>
    </row>
    <row r="124" spans="3:4" s="8" customFormat="1" ht="12.95" customHeight="1" x14ac:dyDescent="0.2">
      <c r="C124" s="15"/>
      <c r="D124" s="15"/>
    </row>
    <row r="125" spans="3:4" s="8" customFormat="1" ht="12.95" customHeight="1" x14ac:dyDescent="0.2">
      <c r="C125" s="15"/>
      <c r="D125" s="15"/>
    </row>
    <row r="126" spans="3:4" s="8" customFormat="1" ht="12.95" customHeight="1" x14ac:dyDescent="0.2">
      <c r="C126" s="15"/>
      <c r="D126" s="15"/>
    </row>
    <row r="127" spans="3:4" s="8" customFormat="1" ht="12.95" customHeight="1" x14ac:dyDescent="0.2">
      <c r="C127" s="15"/>
      <c r="D127" s="15"/>
    </row>
    <row r="128" spans="3:4" s="8" customFormat="1" ht="12.95" customHeight="1" x14ac:dyDescent="0.2">
      <c r="C128" s="15"/>
      <c r="D128" s="15"/>
    </row>
    <row r="129" s="8" customFormat="1" ht="12.95" customHeight="1" x14ac:dyDescent="0.2"/>
    <row r="130" s="8" customFormat="1" ht="12.95" customHeight="1" x14ac:dyDescent="0.2"/>
    <row r="131" s="8" customFormat="1" ht="12.95" customHeight="1" x14ac:dyDescent="0.2"/>
    <row r="132" s="8" customFormat="1" ht="12.95" customHeight="1" x14ac:dyDescent="0.2"/>
    <row r="133" s="8" customFormat="1" ht="12.95" customHeight="1" x14ac:dyDescent="0.2"/>
    <row r="134" s="8" customFormat="1" ht="12.95" customHeight="1" x14ac:dyDescent="0.2"/>
    <row r="135" s="8" customFormat="1" ht="12.95" customHeight="1" x14ac:dyDescent="0.2"/>
    <row r="136" s="8" customFormat="1" ht="12.95" customHeight="1" x14ac:dyDescent="0.2"/>
    <row r="137" s="8" customFormat="1" ht="12.95" customHeight="1" x14ac:dyDescent="0.2"/>
    <row r="138" s="8" customFormat="1" ht="12.95" customHeight="1" x14ac:dyDescent="0.2"/>
    <row r="139" s="8" customFormat="1" ht="12.95" customHeight="1" x14ac:dyDescent="0.2"/>
    <row r="140" s="8" customFormat="1" ht="12.95" customHeight="1" x14ac:dyDescent="0.2"/>
    <row r="141" s="8" customFormat="1" ht="12.95" customHeight="1" x14ac:dyDescent="0.2"/>
    <row r="142" s="8" customFormat="1" ht="12.95" customHeight="1" x14ac:dyDescent="0.2"/>
    <row r="143" s="8" customFormat="1" ht="12.95" customHeight="1" x14ac:dyDescent="0.2"/>
    <row r="144" s="8" customFormat="1" ht="12.95" customHeight="1" x14ac:dyDescent="0.2"/>
    <row r="145" s="8" customFormat="1" ht="12.95" customHeight="1" x14ac:dyDescent="0.2"/>
    <row r="146" s="8" customFormat="1" ht="12.95" customHeight="1" x14ac:dyDescent="0.2"/>
    <row r="147" s="8" customFormat="1" ht="12.95" customHeight="1" x14ac:dyDescent="0.2"/>
    <row r="148" s="8" customFormat="1" ht="12.95" customHeight="1" x14ac:dyDescent="0.2"/>
    <row r="149" s="8" customFormat="1" ht="12.95" customHeight="1" x14ac:dyDescent="0.2"/>
    <row r="150" s="8" customFormat="1" ht="12.95" customHeight="1" x14ac:dyDescent="0.2"/>
    <row r="151" s="8" customFormat="1" ht="12.95" customHeight="1" x14ac:dyDescent="0.2"/>
    <row r="152" s="8" customFormat="1" ht="12.95" customHeight="1" x14ac:dyDescent="0.2"/>
    <row r="153" s="8" customFormat="1" ht="12.95" customHeight="1" x14ac:dyDescent="0.2"/>
    <row r="154" s="8" customFormat="1" ht="12.95" customHeight="1" x14ac:dyDescent="0.2"/>
    <row r="155" s="8" customFormat="1" ht="12.95" customHeight="1" x14ac:dyDescent="0.2"/>
    <row r="156" s="8" customFormat="1" ht="12.95" customHeight="1" x14ac:dyDescent="0.2"/>
    <row r="157" s="8" customFormat="1" ht="12.95" customHeight="1" x14ac:dyDescent="0.2"/>
    <row r="158" s="8" customFormat="1" ht="12.95" customHeight="1" x14ac:dyDescent="0.2"/>
    <row r="159" s="8" customFormat="1" ht="12.95" customHeight="1" x14ac:dyDescent="0.2"/>
    <row r="160" s="8" customFormat="1" ht="12.95" customHeight="1" x14ac:dyDescent="0.2"/>
    <row r="161" s="8" customFormat="1" ht="12.95" customHeight="1" x14ac:dyDescent="0.2"/>
    <row r="162" s="8" customFormat="1" ht="12.95" customHeight="1" x14ac:dyDescent="0.2"/>
    <row r="163" s="8" customFormat="1" ht="12.95" customHeight="1" x14ac:dyDescent="0.2"/>
    <row r="164" s="8" customFormat="1" ht="12.95" customHeight="1" x14ac:dyDescent="0.2"/>
    <row r="165" s="8" customFormat="1" ht="12.95" customHeight="1" x14ac:dyDescent="0.2"/>
    <row r="166" s="8" customFormat="1" ht="12.95" customHeight="1" x14ac:dyDescent="0.2"/>
    <row r="167" s="8" customFormat="1" ht="12.95" customHeight="1" x14ac:dyDescent="0.2"/>
    <row r="168" s="8" customFormat="1" ht="12.95" customHeight="1" x14ac:dyDescent="0.2"/>
    <row r="169" s="8" customFormat="1" ht="12.95" customHeight="1" x14ac:dyDescent="0.2"/>
    <row r="170" s="8" customFormat="1" ht="12.95" customHeight="1" x14ac:dyDescent="0.2"/>
    <row r="171" s="8" customFormat="1" ht="12.95" customHeight="1" x14ac:dyDescent="0.2"/>
    <row r="172" s="8" customFormat="1" ht="12.95" customHeight="1" x14ac:dyDescent="0.2"/>
    <row r="173" s="8" customFormat="1" ht="12.95" customHeight="1" x14ac:dyDescent="0.2"/>
    <row r="174" s="8" customFormat="1" ht="12.95" customHeight="1" x14ac:dyDescent="0.2"/>
    <row r="175" s="8" customFormat="1" ht="12.95" customHeight="1" x14ac:dyDescent="0.2"/>
    <row r="176" s="8" customFormat="1" ht="12.95" customHeight="1" x14ac:dyDescent="0.2"/>
    <row r="177" s="8" customFormat="1" ht="12.95" customHeight="1" x14ac:dyDescent="0.2"/>
    <row r="178" s="8" customFormat="1" ht="12.95" customHeight="1" x14ac:dyDescent="0.2"/>
    <row r="179" s="8" customFormat="1" ht="12.95" customHeight="1" x14ac:dyDescent="0.2"/>
    <row r="180" s="8" customFormat="1" ht="12.95" customHeight="1" x14ac:dyDescent="0.2"/>
    <row r="181" s="8" customFormat="1" ht="12.95" customHeight="1" x14ac:dyDescent="0.2"/>
    <row r="182" s="8" customFormat="1" ht="12.95" customHeight="1" x14ac:dyDescent="0.2"/>
    <row r="183" s="8" customFormat="1" ht="12.95" customHeight="1" x14ac:dyDescent="0.2"/>
    <row r="184" s="8" customFormat="1" ht="12.95" customHeight="1" x14ac:dyDescent="0.2"/>
    <row r="185" s="8" customFormat="1" ht="12.95" customHeight="1" x14ac:dyDescent="0.2"/>
    <row r="186" s="8" customFormat="1" ht="12.95" customHeight="1" x14ac:dyDescent="0.2"/>
    <row r="187" s="8" customFormat="1" ht="12.95" customHeight="1" x14ac:dyDescent="0.2"/>
    <row r="188" s="8" customFormat="1" ht="12.95" customHeight="1" x14ac:dyDescent="0.2"/>
    <row r="189" s="8" customFormat="1" ht="12.95" customHeight="1" x14ac:dyDescent="0.2"/>
    <row r="190" s="8" customFormat="1" ht="12.95" customHeight="1" x14ac:dyDescent="0.2"/>
    <row r="191" s="8" customFormat="1" ht="12.95" customHeight="1" x14ac:dyDescent="0.2"/>
    <row r="192" s="8" customFormat="1" ht="12.95" customHeight="1" x14ac:dyDescent="0.2"/>
    <row r="193" s="8" customFormat="1" ht="12.95" customHeight="1" x14ac:dyDescent="0.2"/>
    <row r="194" s="8" customFormat="1" ht="12.95" customHeight="1" x14ac:dyDescent="0.2"/>
    <row r="195" s="8" customFormat="1" ht="12.95" customHeight="1" x14ac:dyDescent="0.2"/>
    <row r="196" s="8" customFormat="1" ht="12.95" customHeight="1" x14ac:dyDescent="0.2"/>
    <row r="197" s="8" customFormat="1" ht="12.95" customHeight="1" x14ac:dyDescent="0.2"/>
    <row r="198" s="8" customFormat="1" ht="12.95" customHeight="1" x14ac:dyDescent="0.2"/>
    <row r="199" s="8" customFormat="1" ht="12.95" customHeight="1" x14ac:dyDescent="0.2"/>
    <row r="200" s="8" customFormat="1" ht="12.95" customHeight="1" x14ac:dyDescent="0.2"/>
    <row r="201" s="8" customFormat="1" ht="12.95" customHeight="1" x14ac:dyDescent="0.2"/>
    <row r="202" s="8" customFormat="1" ht="12.95" customHeight="1" x14ac:dyDescent="0.2"/>
    <row r="203" s="8" customFormat="1" ht="12.95" customHeight="1" x14ac:dyDescent="0.2"/>
    <row r="204" s="8" customFormat="1" ht="12.95" customHeight="1" x14ac:dyDescent="0.2"/>
    <row r="205" s="8" customFormat="1" ht="12.95" customHeight="1" x14ac:dyDescent="0.2"/>
    <row r="206" s="8" customFormat="1" ht="12.95" customHeight="1" x14ac:dyDescent="0.2"/>
    <row r="207" s="8" customFormat="1" ht="12.95" customHeight="1" x14ac:dyDescent="0.2"/>
    <row r="208" s="8" customFormat="1" ht="12.95" customHeight="1" x14ac:dyDescent="0.2"/>
    <row r="209" s="8" customFormat="1" ht="12.95" customHeight="1" x14ac:dyDescent="0.2"/>
    <row r="210" s="8" customFormat="1" ht="12.95" customHeight="1" x14ac:dyDescent="0.2"/>
    <row r="211" s="8" customFormat="1" ht="12.95" customHeight="1" x14ac:dyDescent="0.2"/>
    <row r="212" s="8" customFormat="1" ht="12.95" customHeight="1" x14ac:dyDescent="0.2"/>
    <row r="213" s="8" customFormat="1" ht="12.95" customHeight="1" x14ac:dyDescent="0.2"/>
    <row r="214" s="8" customFormat="1" ht="12.95" customHeight="1" x14ac:dyDescent="0.2"/>
    <row r="215" s="8" customFormat="1" ht="12.95" customHeight="1" x14ac:dyDescent="0.2"/>
    <row r="216" s="8" customFormat="1" ht="12.95" customHeight="1" x14ac:dyDescent="0.2"/>
    <row r="217" s="8" customFormat="1" ht="12.95" customHeight="1" x14ac:dyDescent="0.2"/>
    <row r="218" s="8" customFormat="1" ht="12.95" customHeight="1" x14ac:dyDescent="0.2"/>
    <row r="219" s="8" customFormat="1" ht="12.95" customHeight="1" x14ac:dyDescent="0.2"/>
    <row r="220" s="8" customFormat="1" ht="12.95" customHeight="1" x14ac:dyDescent="0.2"/>
    <row r="221" s="8" customFormat="1" ht="12.95" customHeight="1" x14ac:dyDescent="0.2"/>
    <row r="222" s="8" customFormat="1" ht="12.95" customHeight="1" x14ac:dyDescent="0.2"/>
    <row r="223" s="8" customFormat="1" ht="12.95" customHeight="1" x14ac:dyDescent="0.2"/>
    <row r="224" s="8" customFormat="1" ht="12.95" customHeight="1" x14ac:dyDescent="0.2"/>
    <row r="225" s="8" customFormat="1" ht="12.95" customHeight="1" x14ac:dyDescent="0.2"/>
    <row r="226" s="8" customFormat="1" ht="12.95" customHeight="1" x14ac:dyDescent="0.2"/>
    <row r="227" s="8" customFormat="1" ht="12.95" customHeight="1" x14ac:dyDescent="0.2"/>
    <row r="228" s="8" customFormat="1" ht="12.95" customHeight="1" x14ac:dyDescent="0.2"/>
    <row r="229" s="8" customFormat="1" ht="12.95" customHeight="1" x14ac:dyDescent="0.2"/>
    <row r="230" s="8" customFormat="1" ht="12.95" customHeight="1" x14ac:dyDescent="0.2"/>
    <row r="231" s="8" customFormat="1" ht="12.95" customHeight="1" x14ac:dyDescent="0.2"/>
    <row r="232" s="8" customFormat="1" ht="12.95" customHeight="1" x14ac:dyDescent="0.2"/>
    <row r="233" s="8" customFormat="1" ht="12.95" customHeight="1" x14ac:dyDescent="0.2"/>
    <row r="234" s="8" customFormat="1" ht="12.95" customHeight="1" x14ac:dyDescent="0.2"/>
    <row r="235" s="8" customFormat="1" ht="12.95" customHeight="1" x14ac:dyDescent="0.2"/>
    <row r="236" s="8" customFormat="1" ht="12.95" customHeight="1" x14ac:dyDescent="0.2"/>
    <row r="237" s="8" customFormat="1" ht="12.95" customHeight="1" x14ac:dyDescent="0.2"/>
    <row r="238" s="8" customFormat="1" ht="12.95" customHeight="1" x14ac:dyDescent="0.2"/>
    <row r="239" s="8" customFormat="1" ht="12.95" customHeight="1" x14ac:dyDescent="0.2"/>
    <row r="240" s="8" customFormat="1" ht="12.95" customHeight="1" x14ac:dyDescent="0.2"/>
    <row r="241" s="8" customFormat="1" ht="12.95" customHeight="1" x14ac:dyDescent="0.2"/>
    <row r="242" s="8" customFormat="1" ht="12.95" customHeight="1" x14ac:dyDescent="0.2"/>
    <row r="243" s="8" customFormat="1" ht="12.95" customHeight="1" x14ac:dyDescent="0.2"/>
    <row r="244" s="8" customFormat="1" ht="12.95" customHeight="1" x14ac:dyDescent="0.2"/>
    <row r="245" s="8" customFormat="1" ht="12.95" customHeight="1" x14ac:dyDescent="0.2"/>
    <row r="246" s="8" customFormat="1" ht="12.95" customHeight="1" x14ac:dyDescent="0.2"/>
    <row r="247" s="8" customFormat="1" ht="12.95" customHeight="1" x14ac:dyDescent="0.2"/>
    <row r="248" s="8" customFormat="1" ht="12.95" customHeight="1" x14ac:dyDescent="0.2"/>
    <row r="249" s="8" customFormat="1" ht="12.95" customHeight="1" x14ac:dyDescent="0.2"/>
    <row r="250" s="8" customFormat="1" ht="12.95" customHeight="1" x14ac:dyDescent="0.2"/>
    <row r="251" s="8" customFormat="1" ht="12.95" customHeight="1" x14ac:dyDescent="0.2"/>
    <row r="252" s="8" customFormat="1" ht="12.95" customHeight="1" x14ac:dyDescent="0.2"/>
    <row r="253" s="8" customFormat="1" ht="12.95" customHeight="1" x14ac:dyDescent="0.2"/>
    <row r="254" s="8" customFormat="1" ht="12.95" customHeight="1" x14ac:dyDescent="0.2"/>
    <row r="255" s="8" customFormat="1" ht="12.95" customHeight="1" x14ac:dyDescent="0.2"/>
    <row r="256" s="8" customFormat="1" ht="12.95" customHeight="1" x14ac:dyDescent="0.2"/>
    <row r="257" s="8" customFormat="1" ht="12.95" customHeight="1" x14ac:dyDescent="0.2"/>
    <row r="258" s="8" customFormat="1" ht="12.95" customHeight="1" x14ac:dyDescent="0.2"/>
    <row r="259" s="8" customFormat="1" ht="12.95" customHeight="1" x14ac:dyDescent="0.2"/>
    <row r="260" s="8" customFormat="1" ht="12.95" customHeight="1" x14ac:dyDescent="0.2"/>
    <row r="261" s="8" customFormat="1" ht="12.95" customHeight="1" x14ac:dyDescent="0.2"/>
    <row r="262" s="8" customFormat="1" ht="12.95" customHeight="1" x14ac:dyDescent="0.2"/>
    <row r="263" s="8" customFormat="1" ht="12.95" customHeight="1" x14ac:dyDescent="0.2"/>
    <row r="264" s="8" customFormat="1" ht="12.95" customHeight="1" x14ac:dyDescent="0.2"/>
    <row r="265" s="8" customFormat="1" ht="12.95" customHeight="1" x14ac:dyDescent="0.2"/>
    <row r="266" s="8" customFormat="1" ht="12.95" customHeight="1" x14ac:dyDescent="0.2"/>
    <row r="267" s="8" customFormat="1" ht="12.95" customHeight="1" x14ac:dyDescent="0.2"/>
    <row r="268" s="8" customFormat="1" ht="12.95" customHeight="1" x14ac:dyDescent="0.2"/>
    <row r="269" s="8" customFormat="1" ht="12.95" customHeight="1" x14ac:dyDescent="0.2"/>
    <row r="270" s="8" customFormat="1" ht="12.95" customHeight="1" x14ac:dyDescent="0.2"/>
    <row r="271" s="8" customFormat="1" ht="12.95" customHeight="1" x14ac:dyDescent="0.2"/>
    <row r="272" s="8" customFormat="1" ht="12.95" customHeight="1" x14ac:dyDescent="0.2"/>
    <row r="273" s="8" customFormat="1" ht="12.95" customHeight="1" x14ac:dyDescent="0.2"/>
    <row r="274" s="8" customFormat="1" ht="12.95" customHeight="1" x14ac:dyDescent="0.2"/>
    <row r="275" s="8" customFormat="1" ht="12.95" customHeight="1" x14ac:dyDescent="0.2"/>
    <row r="276" s="8" customFormat="1" ht="12.95" customHeight="1" x14ac:dyDescent="0.2"/>
    <row r="277" s="8" customFormat="1" ht="12.95" customHeight="1" x14ac:dyDescent="0.2"/>
    <row r="278" s="8" customFormat="1" ht="12.95" customHeight="1" x14ac:dyDescent="0.2"/>
    <row r="279" s="8" customFormat="1" ht="12.95" customHeight="1" x14ac:dyDescent="0.2"/>
    <row r="280" s="8" customFormat="1" ht="12.95" customHeight="1" x14ac:dyDescent="0.2"/>
    <row r="281" s="8" customFormat="1" ht="12.95" customHeight="1" x14ac:dyDescent="0.2"/>
    <row r="282" s="8" customFormat="1" ht="12.95" customHeight="1" x14ac:dyDescent="0.2"/>
    <row r="283" s="8" customFormat="1" ht="12.95" customHeight="1" x14ac:dyDescent="0.2"/>
    <row r="284" s="8" customFormat="1" ht="12.95" customHeight="1" x14ac:dyDescent="0.2"/>
    <row r="285" s="8" customFormat="1" ht="12.95" customHeight="1" x14ac:dyDescent="0.2"/>
    <row r="286" s="8" customFormat="1" ht="12.95" customHeight="1" x14ac:dyDescent="0.2"/>
    <row r="287" s="8" customFormat="1" ht="12.95" customHeight="1" x14ac:dyDescent="0.2"/>
    <row r="288" s="8" customFormat="1" ht="12.95" customHeight="1" x14ac:dyDescent="0.2"/>
    <row r="289" s="8" customFormat="1" ht="12.95" customHeight="1" x14ac:dyDescent="0.2"/>
    <row r="290" s="8" customFormat="1" ht="12.95" customHeight="1" x14ac:dyDescent="0.2"/>
    <row r="291" s="8" customFormat="1" ht="12.95" customHeight="1" x14ac:dyDescent="0.2"/>
    <row r="292" s="8" customFormat="1" ht="12.95" customHeight="1" x14ac:dyDescent="0.2"/>
    <row r="293" s="8" customFormat="1" ht="12.95" customHeight="1" x14ac:dyDescent="0.2"/>
    <row r="294" s="8" customFormat="1" ht="12.95" customHeight="1" x14ac:dyDescent="0.2"/>
    <row r="295" s="8" customFormat="1" ht="12.95" customHeight="1" x14ac:dyDescent="0.2"/>
    <row r="296" s="8" customFormat="1" ht="12.95" customHeight="1" x14ac:dyDescent="0.2"/>
    <row r="297" s="8" customFormat="1" ht="12.95" customHeight="1" x14ac:dyDescent="0.2"/>
    <row r="298" s="8" customFormat="1" ht="12.95" customHeight="1" x14ac:dyDescent="0.2"/>
    <row r="299" s="8" customFormat="1" ht="12.95" customHeight="1" x14ac:dyDescent="0.2"/>
    <row r="300" s="8" customFormat="1" ht="12.95" customHeight="1" x14ac:dyDescent="0.2"/>
    <row r="301" s="8" customFormat="1" ht="12.95" customHeight="1" x14ac:dyDescent="0.2"/>
    <row r="302" s="8" customFormat="1" ht="12.95" customHeight="1" x14ac:dyDescent="0.2"/>
    <row r="303" s="8" customFormat="1" ht="12.95" customHeight="1" x14ac:dyDescent="0.2"/>
    <row r="304" s="8" customFormat="1" ht="12.95" customHeight="1" x14ac:dyDescent="0.2"/>
    <row r="305" s="8" customFormat="1" ht="12.95" customHeight="1" x14ac:dyDescent="0.2"/>
    <row r="306" s="8" customFormat="1" ht="12.95" customHeight="1" x14ac:dyDescent="0.2"/>
    <row r="307" s="8" customFormat="1" ht="12.95" customHeight="1" x14ac:dyDescent="0.2"/>
    <row r="308" s="8" customFormat="1" ht="12.95" customHeight="1" x14ac:dyDescent="0.2"/>
    <row r="309" s="8" customFormat="1" ht="12.95" customHeight="1" x14ac:dyDescent="0.2"/>
    <row r="310" s="8" customFormat="1" ht="12.95" customHeight="1" x14ac:dyDescent="0.2"/>
    <row r="311" s="8" customFormat="1" ht="12.95" customHeight="1" x14ac:dyDescent="0.2"/>
    <row r="312" s="8" customFormat="1" ht="12.95" customHeight="1" x14ac:dyDescent="0.2"/>
    <row r="313" s="8" customFormat="1" ht="12.95" customHeight="1" x14ac:dyDescent="0.2"/>
    <row r="314" s="8" customFormat="1" ht="12.95" customHeight="1" x14ac:dyDescent="0.2"/>
    <row r="315" s="8" customFormat="1" ht="12.95" customHeight="1" x14ac:dyDescent="0.2"/>
    <row r="316" s="8" customFormat="1" ht="12.95" customHeight="1" x14ac:dyDescent="0.2"/>
    <row r="317" s="8" customFormat="1" ht="12.95" customHeight="1" x14ac:dyDescent="0.2"/>
    <row r="318" s="8" customFormat="1" ht="12.95" customHeight="1" x14ac:dyDescent="0.2"/>
    <row r="319" s="8" customFormat="1" ht="12.95" customHeight="1" x14ac:dyDescent="0.2"/>
    <row r="320" s="8" customFormat="1" ht="12.95" customHeight="1" x14ac:dyDescent="0.2"/>
    <row r="321" s="8" customFormat="1" ht="12.95" customHeight="1" x14ac:dyDescent="0.2"/>
    <row r="322" s="8" customFormat="1" ht="12.95" customHeight="1" x14ac:dyDescent="0.2"/>
    <row r="323" s="8" customFormat="1" ht="12.95" customHeight="1" x14ac:dyDescent="0.2"/>
    <row r="324" s="8" customFormat="1" ht="12.95" customHeight="1" x14ac:dyDescent="0.2"/>
    <row r="325" s="8" customFormat="1" ht="12.95" customHeight="1" x14ac:dyDescent="0.2"/>
    <row r="326" s="8" customFormat="1" ht="12.95" customHeight="1" x14ac:dyDescent="0.2"/>
    <row r="327" s="8" customFormat="1" ht="12.95" customHeight="1" x14ac:dyDescent="0.2"/>
  </sheetData>
  <sheetProtection selectLockedCells="1" selectUnlockedCells="1"/>
  <sortState xmlns:xlrd2="http://schemas.microsoft.com/office/spreadsheetml/2017/richdata2" ref="A21:T43">
    <sortCondition ref="C21:C43"/>
  </sortState>
  <phoneticPr fontId="12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2023-01-21T03:58:16Z</dcterms:created>
  <dcterms:modified xsi:type="dcterms:W3CDTF">2024-01-03T05:24:13Z</dcterms:modified>
</cp:coreProperties>
</file>