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E930F32-5DD6-4C21-8447-7F4CD2C85D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C16" i="1" l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<sst xmlns="http://schemas.openxmlformats.org/spreadsheetml/2006/main" count="53" uniqueCount="47">
  <si>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</si>
  <si>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</si>
  <si>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</si>
  <si>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</si>
  <si>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</si>
  <si>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</si>
  <si>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</si>
  <si>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</si>
  <si>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</si>
  <si>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</si>
  <si>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</si>
  <si>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</si>
  <si>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</si>
  <si>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</si>
  <si>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</si>
  <si>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</si>
  <si>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</si>
  <si>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</si>
  <si>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</si>
  <si>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</si>
  <si>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</si>
  <si>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</si>
  <si>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</si>
  <si>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</si>
  <si>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</si>
  <si>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</si>
  <si>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</si>
  <si>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</si>
  <si>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</si>
  <si>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</si>
  <si>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</si>
  <si>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</si>
  <si>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</si>
  <si>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</si>
  <si>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</si>
  <si>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</si>
  <si>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</si>
  <si>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</si>
  <si>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</si>
  <si>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</si>
  <si>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</si>
  <si>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</si>
  <si>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</si>
  <si>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AI Pav</t>
  </si>
  <si>
    <t>G8737-0541</t>
  </si>
  <si>
    <t>EA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</si>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</sst>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5" fillId="0" borderId="6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Pav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4" t="s">
        <v>43</v>
      </c>
      <c r="F1" s="31" t="s">
        <v>43</v>
      </c>
      <c r="G1" s="27">
        <v>0</v>
      </c>
      <c r="H1" s="23"/>
      <c r="I1" s="38" t="s">
        <v>44</v>
      </c>
      <c r="J1" s="39" t="s">
        <v>43</v>
      </c>
      <c r="K1" s="26">
        <v>17.423198000000003</v>
      </c>
      <c r="L1" s="28">
        <v>-57.383620000000001</v>
      </c>
      <c r="M1" s="29">
        <v>52040.7</v>
      </c>
      <c r="N1" s="29">
        <v>3.9062999999999999</v>
      </c>
      <c r="O1" s="30" t="s">
        <v>45</v>
      </c>
    </row>
    <row r="2" spans="1:15" x14ac:dyDescent="0.2">
      <c r="A2" t="s">
        <v>23</v>
      </c>
      <c r="B2" t="s">
        <v>45</v>
      </c>
      <c r="C2" s="32"/>
      <c r="D2" s="2"/>
    </row>
    <row r="4" spans="1:15" x14ac:dyDescent="0.2">
      <c r="A4" s="35" t="s">
        <v>0</v>
      </c>
      <c r="C4" s="2" t="s">
        <v>37</v>
      </c>
      <c r="D4" s="2" t="s">
        <v>37</v>
      </c>
    </row>
    <row r="5" spans="1:15" x14ac:dyDescent="0.2">
      <c r="A5" s="36" t="s">
        <v>28</v>
      </c>
      <c r="B5" s="7"/>
      <c r="C5" s="33">
        <v>-9.5</v>
      </c>
      <c r="D5" s="7" t="s">
        <v>29</v>
      </c>
      <c r="E5" s="7"/>
    </row>
    <row r="6" spans="1:15" x14ac:dyDescent="0.2">
      <c r="A6" s="35" t="s">
        <v>1</v>
      </c>
    </row>
    <row r="7" spans="1:15" x14ac:dyDescent="0.2">
      <c r="A7" t="s">
        <v>2</v>
      </c>
      <c r="C7" s="40">
        <v>52040.7</v>
      </c>
      <c r="D7" s="37" t="s">
        <v>46</v>
      </c>
    </row>
    <row r="8" spans="1:15" x14ac:dyDescent="0.2">
      <c r="A8" t="s">
        <v>3</v>
      </c>
      <c r="C8" s="40">
        <v>3.9062999999999999</v>
      </c>
      <c r="D8" s="37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 t="e">
        <f ca="1">INTERCEPT(INDIRECT($G$11):G992,INDIRECT($F$11):F992)</f>
        <v>#DIV/0!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 t="e">
        <f ca="1">SLOPE(INDIRECT($G$11):G992,INDIRECT($F$11):F992)</f>
        <v>#DIV/0!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 t="e">
        <f ca="1">(C7+C11)+(C8+C12)*INT(MAX(F21:F3533))</f>
        <v>#DIV/0!</v>
      </c>
      <c r="E15" s="10" t="s">
        <v>30</v>
      </c>
      <c r="F15" s="25">
        <f ca="1">NOW()+15018.5+$C$5/24</f>
        <v>60326.588648495366</v>
      </c>
    </row>
    <row r="16" spans="1:15" x14ac:dyDescent="0.2">
      <c r="A16" s="12" t="s">
        <v>4</v>
      </c>
      <c r="B16" s="7"/>
      <c r="C16" s="13" t="e">
        <f ca="1">+C8+C12</f>
        <v>#DIV/0!</v>
      </c>
      <c r="E16" s="10" t="s">
        <v>35</v>
      </c>
      <c r="F16" s="11">
        <f ca="1">ROUND(2*(F15-$C$7)/$C$8,0)/2+F14</f>
        <v>2122</v>
      </c>
    </row>
    <row r="17" spans="1:21" ht="13.5" thickBot="1" x14ac:dyDescent="0.25">
      <c r="A17" s="10" t="s">
        <v>27</v>
      </c>
      <c r="B17" s="7"/>
      <c r="C17" s="7">
        <f>COUNT(C21:C2191)</f>
        <v>1</v>
      </c>
      <c r="E17" s="10" t="s">
        <v>36</v>
      </c>
      <c r="F17" s="19" t="e">
        <f ca="1">ROUND(2*(F15-$C$15)/$C$16,0)/2+F14</f>
        <v>#DIV/0!</v>
      </c>
    </row>
    <row r="18" spans="1:21" ht="14.25" thickTop="1" thickBot="1" x14ac:dyDescent="0.25">
      <c r="A18" s="12" t="s">
        <v>5</v>
      </c>
      <c r="B18" s="7"/>
      <c r="C18" s="15" t="e">
        <f ca="1">+C15</f>
        <v>#DIV/0!</v>
      </c>
      <c r="D18" s="16" t="e">
        <f ca="1">+C16</f>
        <v>#DIV/0!</v>
      </c>
      <c r="E18" s="10" t="s">
        <v>31</v>
      </c>
      <c r="F18" s="14" t="e">
        <f ca="1">+$C$15+$C$16*F17-15018.5-$C$5/24</f>
        <v>#DIV/0!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52040.7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 t="e">
        <f ca="1">+C$11+C$12*$F21</f>
        <v>#DIV/0!</v>
      </c>
      <c r="Q21" s="1">
        <f>+C21-15018.5</f>
        <v>37022.199999999997</v>
      </c>
    </row>
    <row r="22" spans="1:21" x14ac:dyDescent="0.2">
      <c r="C22" s="6"/>
      <c r="D22" s="6"/>
      <c r="Q22" s="1"/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2024-01-17T01:07:39Z</dcterms:modified>
</cp:coreProperties>
</file>