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B264DFA-C226-48BC-9464-E2BE9A35538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Q21" i="1"/>
  <c r="G11" i="1"/>
  <c r="F11" i="1"/>
  <c r="E14" i="1"/>
  <c r="C17" i="1"/>
  <c r="E21" i="1"/>
  <c r="F21" i="1"/>
  <c r="G21" i="1"/>
  <c r="H21" i="1"/>
  <c r="C11" i="1"/>
  <c r="E15" i="1" l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<sst xmlns="http://schemas.openxmlformats.org/spreadsheetml/2006/main" count="52" uniqueCount="49">
  <si>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</si>
  <si>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</si>
  <si>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</si>
  <si>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</si>
  <si>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</si>
  <si>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</si>
  <si>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</si>
  <si>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</si>
  <si>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</si>
  <si>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</si>
  <si>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</si>
  <si>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</si>
  <si>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</si>
  <si>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</si>
  <si>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</si>
  <si>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</si>
  <si>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</si>
  <si>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</si>
  <si>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</si>
  <si>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</si>
  <si>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</si>
  <si>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</si>
  <si>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</si>
  <si>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</si>
  <si>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</si>
  <si>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</si>
  <si>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</si>
  <si>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</si>
  <si>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</si>
  <si>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</si>
  <si>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</si>
  <si>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</si>
  <si>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</si>
  <si>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</si>
  <si>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</si>
  <si>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</si>
  <si>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</si>
  <si>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</si>
  <si>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</si>
  <si>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</si>
  <si>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DS Pav</t>
  </si>
  <si>
    <t>DS Pav / GSC 9304-1584</t>
  </si>
  <si>
    <t>EA</t>
  </si>
  <si>
    <t>G9304-1584</t>
  </si>
  <si>
    <t>Malkov</t>
  </si>
  <si>
    <t>OEJV 0160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</si>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</sst>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DS Pav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53-4A8F-9BEC-C007F7F25D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3.9140000000770669E-2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53-4A8F-9BEC-C007F7F25D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53-4A8F-9BEC-C007F7F25D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53-4A8F-9BEC-C007F7F25D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53-4A8F-9BEC-C007F7F25D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53-4A8F-9BEC-C007F7F25D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53-4A8F-9BEC-C007F7F25D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3.9140000000770669E-2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53-4A8F-9BEC-C007F7F25DC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53-4A8F-9BEC-C007F7F25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632640"/>
        <c:axId val="1"/>
      </c:scatterChart>
      <c:valAx>
        <c:axId val="550632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632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93E2D9-580A-0AB5-3C64-DF7383120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36747.428</v>
      </c>
      <c r="D7" s="30" t="s">
        <v>44</v>
      </c>
    </row>
    <row r="8" spans="1:7" x14ac:dyDescent="0.2">
      <c r="A8" t="s">
        <v>3</v>
      </c>
      <c r="C8" s="34">
        <v>0.99890000000000001</v>
      </c>
      <c r="D8" s="30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1.9856932677576313E-6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60326.589136574068</v>
      </c>
    </row>
    <row r="15" spans="1:7" x14ac:dyDescent="0.2">
      <c r="A15" s="12" t="s">
        <v>17</v>
      </c>
      <c r="B15" s="10"/>
      <c r="C15" s="13">
        <f ca="1">(C7+C11)+(C8+C12)*INT(MAX(F21:F3533))</f>
        <v>56436.785040000002</v>
      </c>
      <c r="D15" s="14" t="s">
        <v>37</v>
      </c>
      <c r="E15" s="15">
        <f ca="1">ROUND(2*(E14-$C$7)/$C$8,0)/2+E13</f>
        <v>23606</v>
      </c>
    </row>
    <row r="16" spans="1:7" x14ac:dyDescent="0.2">
      <c r="A16" s="16" t="s">
        <v>4</v>
      </c>
      <c r="B16" s="10"/>
      <c r="C16" s="17">
        <f ca="1">+C8+C12</f>
        <v>0.99890198569326771</v>
      </c>
      <c r="D16" s="14" t="s">
        <v>38</v>
      </c>
      <c r="E16" s="24">
        <f ca="1">ROUND(2*(E14-$C$15)/$C$16,0)/2+E13</f>
        <v>3895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45309.404107608614</v>
      </c>
    </row>
    <row r="18" spans="1:18" ht="14.25" thickTop="1" thickBot="1" x14ac:dyDescent="0.25">
      <c r="A18" s="16" t="s">
        <v>5</v>
      </c>
      <c r="B18" s="10"/>
      <c r="C18" s="19">
        <f ca="1">+C15</f>
        <v>56436.785040000002</v>
      </c>
      <c r="D18" s="20">
        <f ca="1">+C16</f>
        <v>0.99890198569326771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47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36747.428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21728.928</v>
      </c>
    </row>
    <row r="22" spans="1:18" x14ac:dyDescent="0.2">
      <c r="A22" s="31" t="s">
        <v>45</v>
      </c>
      <c r="B22" s="32" t="s">
        <v>46</v>
      </c>
      <c r="C22" s="33">
        <v>56436.785040000002</v>
      </c>
      <c r="D22" s="33">
        <v>1E-4</v>
      </c>
      <c r="E22">
        <f>+(C22-C$7)/C$8</f>
        <v>19711.039183101413</v>
      </c>
      <c r="F22">
        <f>ROUND(2*E22,0)/2</f>
        <v>19711</v>
      </c>
      <c r="G22">
        <f>+C22-(C$7+F22*C$8)</f>
        <v>3.9140000000770669E-2</v>
      </c>
      <c r="I22">
        <f>+G22</f>
        <v>3.9140000000770669E-2</v>
      </c>
      <c r="O22">
        <f ca="1">+C$11+C$12*$F22</f>
        <v>3.9140000000770669E-2</v>
      </c>
      <c r="Q22" s="2">
        <f>+C22-15018.5</f>
        <v>41418.285040000002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2024-01-17T01:08:21Z</dcterms:modified>
</cp:coreProperties>
</file>