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2B2934C-94BA-4408-A284-C463F3F4F7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/>
  <c r="G33" i="1"/>
  <c r="I33" i="1" s="1"/>
  <c r="Q33" i="1"/>
  <c r="E34" i="1"/>
  <c r="F34" i="1" s="1"/>
  <c r="G34" i="1" s="1"/>
  <c r="J34" i="1" s="1"/>
  <c r="Q34" i="1"/>
  <c r="C21" i="1"/>
  <c r="A21" i="1"/>
  <c r="G11" i="1"/>
  <c r="F11" i="1"/>
  <c r="E21" i="1"/>
  <c r="F21" i="1" s="1"/>
  <c r="G21" i="1" s="1"/>
  <c r="H21" i="1" s="1"/>
  <c r="E15" i="1"/>
  <c r="C17" i="1"/>
  <c r="C12" i="1"/>
  <c r="Q21" i="1" l="1"/>
  <c r="C16" i="1"/>
  <c r="D18" i="1" s="1"/>
  <c r="C11" i="1"/>
  <c r="O26" i="1" l="1"/>
  <c r="O33" i="1"/>
  <c r="O30" i="1"/>
  <c r="O25" i="1"/>
  <c r="O24" i="1"/>
  <c r="O32" i="1"/>
  <c r="O23" i="1"/>
  <c r="O31" i="1"/>
  <c r="O22" i="1"/>
  <c r="O29" i="1"/>
  <c r="O28" i="1"/>
  <c r="O27" i="1"/>
  <c r="O21" i="1"/>
  <c r="C15" i="1"/>
  <c r="O34" i="1"/>
  <c r="C18" i="1" l="1"/>
  <c r="E16" i="1"/>
  <c r="E17" i="1" s="1"/>
</calcChain>
</file>

<file path=xl/sharedStrings.xml><?xml version="1.0" encoding="utf-8"?>
<sst xmlns="http://schemas.openxmlformats.org/spreadsheetml/2006/main" count="87" uniqueCount="49">
  <si>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</si>
  <si>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</si>
  <si>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</si>
  <si>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</si>
  <si>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</si>
  <si>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</si>
  <si>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</si>
  <si>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</si>
  <si>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</si>
  <si>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</si>
  <si>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</si>
  <si>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</si>
  <si>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</si>
  <si>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</si>
  <si>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</si>
  <si>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</si>
  <si>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</si>
  <si>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</si>
  <si>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</si>
  <si>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</si>
  <si>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</si>
  <si>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</si>
  <si>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</si>
  <si>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</si>
  <si>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</si>
  <si>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</si>
  <si>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</si>
  <si>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</si>
  <si>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</si>
  <si>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</si>
  <si>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</si>
  <si>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</si>
  <si>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</si>
  <si>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</si>
  <si>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</si>
  <si>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</si>
  <si>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V0400 Pav  / GSC 9107-0619</t>
  </si>
  <si>
    <t>Pav_V0400.xls</t>
  </si>
  <si>
    <t>EB</t>
  </si>
  <si>
    <t>IBVS 5480 Eph.</t>
  </si>
  <si>
    <t>IBVS 5480</t>
  </si>
  <si>
    <t>Pav</t>
  </si>
  <si>
    <t>JAVSO 49, 251</t>
  </si>
  <si>
    <t>II</t>
  </si>
  <si>
    <t>TESS/PNC/RAA</t>
  </si>
  <si>
    <t>I</t>
  </si>
  <si>
    <t>TESS</t>
  </si>
  <si>
    <t>CCD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</si>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</sst>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 applyProtection="1">
      <alignment horizontal="center"/>
      <protection locked="0"/>
    </xf>
    <xf numFmtId="165" fontId="15" fillId="0" borderId="0" xfId="0" applyNumberFormat="1" applyFont="1" applyAlignment="1" applyProtection="1">
      <alignment vertical="center" wrapText="1"/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V0400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5-46D2-9F91-4B1FD71FE6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1.1040143217542209E-3</c:v>
                </c:pt>
                <c:pt idx="2">
                  <c:v>3.0183188137016259E-3</c:v>
                </c:pt>
                <c:pt idx="3">
                  <c:v>1.2298046276555397E-3</c:v>
                </c:pt>
                <c:pt idx="4">
                  <c:v>4.051056646858342E-3</c:v>
                </c:pt>
                <c:pt idx="5">
                  <c:v>9.6266141918022186E-4</c:v>
                </c:pt>
                <c:pt idx="6">
                  <c:v>3.1272807391360402E-3</c:v>
                </c:pt>
                <c:pt idx="7">
                  <c:v>1.5573871423839591E-3</c:v>
                </c:pt>
                <c:pt idx="8">
                  <c:v>4.633170559827704E-3</c:v>
                </c:pt>
                <c:pt idx="9">
                  <c:v>1.7677583018667065E-3</c:v>
                </c:pt>
                <c:pt idx="10">
                  <c:v>9.2453119577839971E-4</c:v>
                </c:pt>
                <c:pt idx="11">
                  <c:v>1.8786810542223975E-3</c:v>
                </c:pt>
                <c:pt idx="12">
                  <c:v>4.2935807432513684E-3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5-46D2-9F91-4B1FD71FE6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3">
                  <c:v>1.1520000043674372E-3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5-46D2-9F91-4B1FD71FE6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5-46D2-9F91-4B1FD71FE6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A5-46D2-9F91-4B1FD71FE6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A5-46D2-9F91-4B1FD71FE6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A5-46D2-9F91-4B1FD71FE6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5.8876588997891933E-5</c:v>
                </c:pt>
                <c:pt idx="1">
                  <c:v>2.1511638089728945E-3</c:v>
                </c:pt>
                <c:pt idx="2">
                  <c:v>2.1513520658758977E-3</c:v>
                </c:pt>
                <c:pt idx="3">
                  <c:v>2.1545524332269479E-3</c:v>
                </c:pt>
                <c:pt idx="4">
                  <c:v>2.1547406901299511E-3</c:v>
                </c:pt>
                <c:pt idx="5">
                  <c:v>2.1594471127050251E-3</c:v>
                </c:pt>
                <c:pt idx="6">
                  <c:v>2.1596353696080282E-3</c:v>
                </c:pt>
                <c:pt idx="7">
                  <c:v>2.3827197996665471E-3</c:v>
                </c:pt>
                <c:pt idx="8">
                  <c:v>2.3829080565695498E-3</c:v>
                </c:pt>
                <c:pt idx="9">
                  <c:v>2.3861084239206005E-3</c:v>
                </c:pt>
                <c:pt idx="10">
                  <c:v>2.3862966808236036E-3</c:v>
                </c:pt>
                <c:pt idx="11">
                  <c:v>2.3898735619806597E-3</c:v>
                </c:pt>
                <c:pt idx="12">
                  <c:v>2.3900618188836629E-3</c:v>
                </c:pt>
                <c:pt idx="13">
                  <c:v>2.3925091586227015E-3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A5-46D2-9F91-4B1FD71F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99168"/>
        <c:axId val="1"/>
      </c:scatterChart>
      <c:valAx>
        <c:axId val="75009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9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BA5ADB1-A6EC-C0D5-5B06-C4AD5829E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57031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36</v>
      </c>
      <c r="E1" s="30"/>
      <c r="F1" s="30" t="s">
        <v>37</v>
      </c>
      <c r="G1" s="31" t="s">
        <v>38</v>
      </c>
      <c r="H1" s="30" t="s">
        <v>39</v>
      </c>
      <c r="I1" s="32">
        <v>51905.531999999999</v>
      </c>
      <c r="J1" s="32">
        <v>1.1554660000000001</v>
      </c>
      <c r="K1" s="30" t="s">
        <v>40</v>
      </c>
      <c r="L1" s="30" t="s">
        <v>41</v>
      </c>
    </row>
    <row r="2" spans="1:12" x14ac:dyDescent="0.2">
      <c r="A2" t="s">
        <v>22</v>
      </c>
      <c r="B2" t="s">
        <v>38</v>
      </c>
      <c r="D2" s="9" t="s">
        <v>41</v>
      </c>
      <c r="E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51905.531999999999</v>
      </c>
      <c r="D4" s="8">
        <v>1.1554660000000001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51905.531999999999</v>
      </c>
    </row>
    <row r="8" spans="1:12" x14ac:dyDescent="0.2">
      <c r="A8" t="s">
        <v>2</v>
      </c>
      <c r="C8">
        <v>1.1554660000000001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5.8876588997891933E-5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3.7651380600593894E-7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59067.112660509156</v>
      </c>
      <c r="D15" s="16" t="s">
        <v>31</v>
      </c>
      <c r="E15" s="17">
        <f ca="1">TODAY()+15018.5-B9/24</f>
        <v>60325.5</v>
      </c>
    </row>
    <row r="16" spans="1:12" x14ac:dyDescent="0.2">
      <c r="A16" s="18" t="s">
        <v>3</v>
      </c>
      <c r="B16" s="11"/>
      <c r="C16" s="19">
        <f ca="1">+C8+C12</f>
        <v>1.155466376513806</v>
      </c>
      <c r="D16" s="16" t="s">
        <v>32</v>
      </c>
      <c r="E16" s="17">
        <f ca="1">ROUND(2*(E15-C15)/C16,0)/2+1</f>
        <v>1090</v>
      </c>
    </row>
    <row r="17" spans="1:20" ht="13.5" thickBot="1" x14ac:dyDescent="0.25">
      <c r="A17" s="16" t="s">
        <v>28</v>
      </c>
      <c r="B17" s="11"/>
      <c r="C17" s="11">
        <f>COUNT(C21:C2191)</f>
        <v>14</v>
      </c>
      <c r="D17" s="16" t="s">
        <v>33</v>
      </c>
      <c r="E17" s="20">
        <f ca="1">+C15+C16*E16-15018.5-C9/24</f>
        <v>45308.466844242539</v>
      </c>
    </row>
    <row r="18" spans="1:20" ht="14.25" thickTop="1" thickBot="1" x14ac:dyDescent="0.25">
      <c r="A18" s="18" t="s">
        <v>4</v>
      </c>
      <c r="B18" s="11"/>
      <c r="C18" s="21">
        <f ca="1">+C15</f>
        <v>59067.112660509156</v>
      </c>
      <c r="D18" s="22">
        <f ca="1">+C16</f>
        <v>1.155466376513806</v>
      </c>
      <c r="E18" s="23" t="s">
        <v>34</v>
      </c>
    </row>
    <row r="19" spans="1:20" ht="13.5" thickTop="1" x14ac:dyDescent="0.2">
      <c r="A19" s="27" t="s">
        <v>35</v>
      </c>
      <c r="E19" s="28">
        <v>21</v>
      </c>
    </row>
    <row r="20" spans="1:20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20" x14ac:dyDescent="0.2">
      <c r="A21" t="str">
        <f>$K$1</f>
        <v>IBVS 5480</v>
      </c>
      <c r="C21" s="9">
        <f>+$C$4</f>
        <v>51905.531999999999</v>
      </c>
      <c r="D21" s="9" t="s">
        <v>12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>+G21</f>
        <v>0</v>
      </c>
      <c r="O21">
        <f t="shared" ref="O21:O34" ca="1" si="3">+C$11+C$12*$F21</f>
        <v>5.8876588997891933E-5</v>
      </c>
      <c r="Q21" s="2">
        <f t="shared" ref="Q21:Q34" si="4">+C21-15018.5</f>
        <v>36887.031999999999</v>
      </c>
    </row>
    <row r="22" spans="1:20" x14ac:dyDescent="0.2">
      <c r="A22" s="36" t="s">
        <v>44</v>
      </c>
      <c r="B22" s="36" t="s">
        <v>45</v>
      </c>
      <c r="C22" s="37">
        <v>58326.457666014321</v>
      </c>
      <c r="D22" s="38">
        <v>1.4530000000000001E-3</v>
      </c>
      <c r="E22">
        <f t="shared" si="0"/>
        <v>5557.0009554710578</v>
      </c>
      <c r="F22">
        <f t="shared" si="1"/>
        <v>5557</v>
      </c>
      <c r="G22">
        <f t="shared" si="2"/>
        <v>1.1040143217542209E-3</v>
      </c>
      <c r="I22">
        <f t="shared" ref="I22:I33" si="5">+G22</f>
        <v>1.1040143217542209E-3</v>
      </c>
      <c r="O22">
        <f t="shared" ca="1" si="3"/>
        <v>2.1511638089728945E-3</v>
      </c>
      <c r="Q22" s="2">
        <f t="shared" si="4"/>
        <v>43307.957666014321</v>
      </c>
      <c r="T22" s="40" t="s">
        <v>48</v>
      </c>
    </row>
    <row r="23" spans="1:20" x14ac:dyDescent="0.2">
      <c r="A23" s="36" t="s">
        <v>44</v>
      </c>
      <c r="B23" s="36" t="s">
        <v>43</v>
      </c>
      <c r="C23" s="37">
        <v>58327.037313318811</v>
      </c>
      <c r="D23" s="38">
        <v>3.506E-3</v>
      </c>
      <c r="E23">
        <f t="shared" si="0"/>
        <v>5557.5026122091103</v>
      </c>
      <c r="F23">
        <f t="shared" si="1"/>
        <v>5557.5</v>
      </c>
      <c r="G23">
        <f t="shared" si="2"/>
        <v>3.0183188137016259E-3</v>
      </c>
      <c r="I23">
        <f t="shared" si="5"/>
        <v>3.0183188137016259E-3</v>
      </c>
      <c r="O23">
        <f t="shared" ca="1" si="3"/>
        <v>2.1513520658758977E-3</v>
      </c>
      <c r="Q23" s="2">
        <f t="shared" si="4"/>
        <v>43308.537313318811</v>
      </c>
      <c r="T23" s="40" t="s">
        <v>48</v>
      </c>
    </row>
    <row r="24" spans="1:20" x14ac:dyDescent="0.2">
      <c r="A24" s="36" t="s">
        <v>44</v>
      </c>
      <c r="B24" s="36" t="s">
        <v>45</v>
      </c>
      <c r="C24" s="37">
        <v>58336.856985804625</v>
      </c>
      <c r="D24" s="38">
        <v>1.3669999999999999E-3</v>
      </c>
      <c r="E24">
        <f t="shared" si="0"/>
        <v>5566.0010643364885</v>
      </c>
      <c r="F24">
        <f t="shared" si="1"/>
        <v>5566</v>
      </c>
      <c r="G24">
        <f t="shared" si="2"/>
        <v>1.2298046276555397E-3</v>
      </c>
      <c r="I24">
        <f t="shared" si="5"/>
        <v>1.2298046276555397E-3</v>
      </c>
      <c r="O24">
        <f t="shared" ca="1" si="3"/>
        <v>2.1545524332269479E-3</v>
      </c>
      <c r="Q24" s="2">
        <f t="shared" si="4"/>
        <v>43318.356985804625</v>
      </c>
      <c r="T24" s="40" t="s">
        <v>48</v>
      </c>
    </row>
    <row r="25" spans="1:20" x14ac:dyDescent="0.2">
      <c r="A25" s="36" t="s">
        <v>44</v>
      </c>
      <c r="B25" s="36" t="s">
        <v>43</v>
      </c>
      <c r="C25" s="37">
        <v>58337.43754005665</v>
      </c>
      <c r="D25" s="38">
        <v>5.7330000000000002E-3</v>
      </c>
      <c r="E25">
        <f t="shared" si="0"/>
        <v>5566.5035059938155</v>
      </c>
      <c r="F25">
        <f t="shared" si="1"/>
        <v>5566.5</v>
      </c>
      <c r="G25">
        <f t="shared" si="2"/>
        <v>4.051056646858342E-3</v>
      </c>
      <c r="I25">
        <f t="shared" si="5"/>
        <v>4.051056646858342E-3</v>
      </c>
      <c r="O25">
        <f t="shared" ca="1" si="3"/>
        <v>2.1547406901299511E-3</v>
      </c>
      <c r="Q25" s="2">
        <f t="shared" si="4"/>
        <v>43318.93754005665</v>
      </c>
      <c r="T25" s="40" t="s">
        <v>48</v>
      </c>
    </row>
    <row r="26" spans="1:20" x14ac:dyDescent="0.2">
      <c r="A26" s="36" t="s">
        <v>44</v>
      </c>
      <c r="B26" s="36" t="s">
        <v>45</v>
      </c>
      <c r="C26" s="37">
        <v>58351.877776661422</v>
      </c>
      <c r="D26" s="38">
        <v>1.358E-3</v>
      </c>
      <c r="E26">
        <f t="shared" si="0"/>
        <v>5579.0008331369527</v>
      </c>
      <c r="F26">
        <f t="shared" si="1"/>
        <v>5579</v>
      </c>
      <c r="G26">
        <f t="shared" si="2"/>
        <v>9.6266141918022186E-4</v>
      </c>
      <c r="I26">
        <f t="shared" si="5"/>
        <v>9.6266141918022186E-4</v>
      </c>
      <c r="O26">
        <f t="shared" ca="1" si="3"/>
        <v>2.1594471127050251E-3</v>
      </c>
      <c r="Q26" s="2">
        <f t="shared" si="4"/>
        <v>43333.377776661422</v>
      </c>
      <c r="T26" s="40" t="s">
        <v>48</v>
      </c>
    </row>
    <row r="27" spans="1:20" x14ac:dyDescent="0.2">
      <c r="A27" s="36" t="s">
        <v>44</v>
      </c>
      <c r="B27" s="36" t="s">
        <v>43</v>
      </c>
      <c r="C27" s="37">
        <v>58352.45767428074</v>
      </c>
      <c r="D27" s="39">
        <v>3.8800000000000002E-3</v>
      </c>
      <c r="E27">
        <f t="shared" si="0"/>
        <v>5579.502706510395</v>
      </c>
      <c r="F27">
        <f t="shared" si="1"/>
        <v>5579.5</v>
      </c>
      <c r="G27">
        <f t="shared" si="2"/>
        <v>3.1272807391360402E-3</v>
      </c>
      <c r="I27">
        <f t="shared" si="5"/>
        <v>3.1272807391360402E-3</v>
      </c>
      <c r="O27">
        <f t="shared" ca="1" si="3"/>
        <v>2.1596353696080282E-3</v>
      </c>
      <c r="Q27" s="2">
        <f t="shared" si="4"/>
        <v>43333.95767428074</v>
      </c>
      <c r="T27" s="40" t="s">
        <v>48</v>
      </c>
    </row>
    <row r="28" spans="1:20" x14ac:dyDescent="0.2">
      <c r="A28" s="36" t="s">
        <v>44</v>
      </c>
      <c r="B28" s="36" t="s">
        <v>45</v>
      </c>
      <c r="C28" s="37">
        <v>59037.069709387142</v>
      </c>
      <c r="D28" s="38">
        <v>1.2329999999999999E-3</v>
      </c>
      <c r="E28">
        <f t="shared" si="0"/>
        <v>6172.0013478433311</v>
      </c>
      <c r="F28">
        <f t="shared" si="1"/>
        <v>6172</v>
      </c>
      <c r="G28">
        <f t="shared" si="2"/>
        <v>1.5573871423839591E-3</v>
      </c>
      <c r="I28">
        <f t="shared" si="5"/>
        <v>1.5573871423839591E-3</v>
      </c>
      <c r="O28">
        <f t="shared" ca="1" si="3"/>
        <v>2.3827197996665471E-3</v>
      </c>
      <c r="Q28" s="2">
        <f t="shared" si="4"/>
        <v>44018.569709387142</v>
      </c>
      <c r="T28" s="40" t="s">
        <v>48</v>
      </c>
    </row>
    <row r="29" spans="1:20" x14ac:dyDescent="0.2">
      <c r="A29" s="36" t="s">
        <v>44</v>
      </c>
      <c r="B29" s="36" t="s">
        <v>43</v>
      </c>
      <c r="C29" s="37">
        <v>59037.650518170558</v>
      </c>
      <c r="D29" s="38">
        <v>4.0090000000000004E-3</v>
      </c>
      <c r="E29">
        <f t="shared" si="0"/>
        <v>6172.5040097852798</v>
      </c>
      <c r="F29">
        <f t="shared" si="1"/>
        <v>6172.5</v>
      </c>
      <c r="G29">
        <f t="shared" si="2"/>
        <v>4.633170559827704E-3</v>
      </c>
      <c r="I29">
        <f t="shared" si="5"/>
        <v>4.633170559827704E-3</v>
      </c>
      <c r="O29">
        <f t="shared" ca="1" si="3"/>
        <v>2.3829080565695498E-3</v>
      </c>
      <c r="Q29" s="2">
        <f t="shared" si="4"/>
        <v>44019.150518170558</v>
      </c>
      <c r="T29" s="40" t="s">
        <v>48</v>
      </c>
    </row>
    <row r="30" spans="1:20" x14ac:dyDescent="0.2">
      <c r="A30" s="36" t="s">
        <v>44</v>
      </c>
      <c r="B30" s="36" t="s">
        <v>45</v>
      </c>
      <c r="C30" s="37">
        <v>59047.469113758299</v>
      </c>
      <c r="D30" s="38">
        <v>1.2459999999999999E-3</v>
      </c>
      <c r="E30">
        <f t="shared" si="0"/>
        <v>6181.0015299094039</v>
      </c>
      <c r="F30">
        <f t="shared" si="1"/>
        <v>6181</v>
      </c>
      <c r="G30">
        <f t="shared" si="2"/>
        <v>1.7677583018667065E-3</v>
      </c>
      <c r="I30">
        <f t="shared" si="5"/>
        <v>1.7677583018667065E-3</v>
      </c>
      <c r="O30">
        <f t="shared" ca="1" si="3"/>
        <v>2.3861084239206005E-3</v>
      </c>
      <c r="Q30" s="2">
        <f t="shared" si="4"/>
        <v>44028.969113758299</v>
      </c>
      <c r="T30" s="40" t="s">
        <v>48</v>
      </c>
    </row>
    <row r="31" spans="1:20" x14ac:dyDescent="0.2">
      <c r="A31" s="36" t="s">
        <v>44</v>
      </c>
      <c r="B31" s="36" t="s">
        <v>43</v>
      </c>
      <c r="C31" s="37">
        <v>59048.046003531199</v>
      </c>
      <c r="D31" s="38">
        <v>3.3249999999999998E-3</v>
      </c>
      <c r="E31">
        <f t="shared" si="0"/>
        <v>6181.500800137087</v>
      </c>
      <c r="F31">
        <f t="shared" si="1"/>
        <v>6181.5</v>
      </c>
      <c r="G31">
        <f t="shared" si="2"/>
        <v>9.2453119577839971E-4</v>
      </c>
      <c r="I31">
        <f t="shared" si="5"/>
        <v>9.2453119577839971E-4</v>
      </c>
      <c r="O31">
        <f t="shared" ca="1" si="3"/>
        <v>2.3862966808236036E-3</v>
      </c>
      <c r="Q31" s="2">
        <f t="shared" si="4"/>
        <v>44029.546003531199</v>
      </c>
      <c r="T31" s="40" t="s">
        <v>48</v>
      </c>
    </row>
    <row r="32" spans="1:20" x14ac:dyDescent="0.2">
      <c r="A32" s="36" t="s">
        <v>44</v>
      </c>
      <c r="B32" s="36" t="s">
        <v>45</v>
      </c>
      <c r="C32" s="37">
        <v>59059.023884681053</v>
      </c>
      <c r="D32" s="38">
        <v>1.351E-3</v>
      </c>
      <c r="E32">
        <f t="shared" si="0"/>
        <v>6191.0016259076892</v>
      </c>
      <c r="F32">
        <f t="shared" si="1"/>
        <v>6191</v>
      </c>
      <c r="G32">
        <f t="shared" si="2"/>
        <v>1.8786810542223975E-3</v>
      </c>
      <c r="I32">
        <f t="shared" si="5"/>
        <v>1.8786810542223975E-3</v>
      </c>
      <c r="O32">
        <f t="shared" ca="1" si="3"/>
        <v>2.3898735619806597E-3</v>
      </c>
      <c r="Q32" s="2">
        <f t="shared" si="4"/>
        <v>44040.523884681053</v>
      </c>
      <c r="T32" s="40" t="s">
        <v>48</v>
      </c>
    </row>
    <row r="33" spans="1:20" x14ac:dyDescent="0.2">
      <c r="A33" s="36" t="s">
        <v>44</v>
      </c>
      <c r="B33" s="36" t="s">
        <v>43</v>
      </c>
      <c r="C33" s="37">
        <v>59059.604032580741</v>
      </c>
      <c r="D33" s="38">
        <v>3.3860000000000001E-3</v>
      </c>
      <c r="E33">
        <f t="shared" si="0"/>
        <v>6191.503715886699</v>
      </c>
      <c r="F33">
        <f t="shared" si="1"/>
        <v>6191.5</v>
      </c>
      <c r="G33">
        <f t="shared" si="2"/>
        <v>4.2935807432513684E-3</v>
      </c>
      <c r="I33">
        <f t="shared" si="5"/>
        <v>4.2935807432513684E-3</v>
      </c>
      <c r="O33">
        <f t="shared" ca="1" si="3"/>
        <v>2.3900618188836629E-3</v>
      </c>
      <c r="Q33" s="2">
        <f t="shared" si="4"/>
        <v>44041.104032580741</v>
      </c>
      <c r="T33" s="40" t="s">
        <v>48</v>
      </c>
    </row>
    <row r="34" spans="1:20" x14ac:dyDescent="0.2">
      <c r="A34" s="33" t="s">
        <v>42</v>
      </c>
      <c r="B34" s="34" t="s">
        <v>43</v>
      </c>
      <c r="C34" s="35">
        <v>59067.111420000001</v>
      </c>
      <c r="D34" s="35">
        <v>2.65E-3</v>
      </c>
      <c r="E34">
        <f t="shared" si="0"/>
        <v>6198.0009970003457</v>
      </c>
      <c r="F34">
        <f t="shared" si="1"/>
        <v>6198</v>
      </c>
      <c r="G34">
        <f t="shared" si="2"/>
        <v>1.1520000043674372E-3</v>
      </c>
      <c r="J34">
        <f>+G34</f>
        <v>1.1520000043674372E-3</v>
      </c>
      <c r="O34">
        <f t="shared" ca="1" si="3"/>
        <v>2.3925091586227015E-3</v>
      </c>
      <c r="Q34" s="2">
        <f t="shared" si="4"/>
        <v>44048.611420000001</v>
      </c>
    </row>
    <row r="35" spans="1:20" x14ac:dyDescent="0.2">
      <c r="C35" s="9"/>
      <c r="D35" s="9"/>
    </row>
    <row r="36" spans="1:20" x14ac:dyDescent="0.2">
      <c r="C36" s="9"/>
      <c r="D36" s="9"/>
    </row>
    <row r="37" spans="1:20" x14ac:dyDescent="0.2">
      <c r="C37" s="9"/>
      <c r="D37" s="9"/>
    </row>
    <row r="38" spans="1:20" x14ac:dyDescent="0.2">
      <c r="C38" s="9"/>
      <c r="D38" s="9"/>
    </row>
    <row r="39" spans="1:20" x14ac:dyDescent="0.2">
      <c r="C39" s="9"/>
      <c r="D39" s="9"/>
    </row>
    <row r="40" spans="1:20" x14ac:dyDescent="0.2">
      <c r="C40" s="9"/>
      <c r="D40" s="9"/>
    </row>
    <row r="41" spans="1:20" x14ac:dyDescent="0.2">
      <c r="C41" s="9"/>
      <c r="D41" s="9"/>
    </row>
    <row r="42" spans="1:20" x14ac:dyDescent="0.2">
      <c r="C42" s="9"/>
      <c r="D42" s="9"/>
    </row>
    <row r="43" spans="1:20" x14ac:dyDescent="0.2">
      <c r="C43" s="9"/>
      <c r="D43" s="9"/>
    </row>
    <row r="44" spans="1:20" x14ac:dyDescent="0.2">
      <c r="C44" s="9"/>
      <c r="D44" s="9"/>
    </row>
    <row r="45" spans="1:20" x14ac:dyDescent="0.2">
      <c r="C45" s="9"/>
      <c r="D45" s="9"/>
    </row>
    <row r="46" spans="1:20" x14ac:dyDescent="0.2">
      <c r="C46" s="9"/>
      <c r="D46" s="9"/>
    </row>
    <row r="47" spans="1:20" x14ac:dyDescent="0.2">
      <c r="C47" s="9"/>
      <c r="D47" s="9"/>
    </row>
    <row r="48" spans="1:20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S35">
    <sortCondition ref="C21:C35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2024-01-16T06:02:12Z</dcterms:modified>
</cp:coreProperties>
</file>