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36B3989-1EA5-4BB1-8013-48A5FE048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Graphs" sheetId="3" r:id="rId2"/>
  </sheets>
  <calcPr calcId="181029"/>
</workbook>
</file>

<file path=xl/calcChain.xml><?xml version="1.0" encoding="utf-8"?>
<calcChain xmlns="http://schemas.openxmlformats.org/spreadsheetml/2006/main">
  <c r="E61" i="2" l="1"/>
  <c r="F61" i="2" s="1"/>
  <c r="G61" i="2" s="1"/>
  <c r="L61" i="2" s="1"/>
  <c r="Q61" i="2"/>
  <c r="E65" i="2"/>
  <c r="F65" i="2" s="1"/>
  <c r="G65" i="2" s="1"/>
  <c r="L65" i="2" s="1"/>
  <c r="Q65" i="2"/>
  <c r="E62" i="2"/>
  <c r="F62" i="2" s="1"/>
  <c r="G62" i="2" s="1"/>
  <c r="L62" i="2" s="1"/>
  <c r="Q62" i="2"/>
  <c r="E64" i="2"/>
  <c r="F64" i="2" s="1"/>
  <c r="G64" i="2" s="1"/>
  <c r="L64" i="2" s="1"/>
  <c r="Q64" i="2"/>
  <c r="E63" i="2"/>
  <c r="F63" i="2" s="1"/>
  <c r="G63" i="2" s="1"/>
  <c r="L63" i="2" s="1"/>
  <c r="Q63" i="2"/>
  <c r="E58" i="2"/>
  <c r="F58" i="2" s="1"/>
  <c r="G58" i="2" s="1"/>
  <c r="L58" i="2" s="1"/>
  <c r="Q58" i="2"/>
  <c r="E60" i="2"/>
  <c r="F60" i="2" s="1"/>
  <c r="G60" i="2" s="1"/>
  <c r="L60" i="2" s="1"/>
  <c r="Q60" i="2"/>
  <c r="E45" i="2"/>
  <c r="F45" i="2" s="1"/>
  <c r="G45" i="2" s="1"/>
  <c r="K45" i="2" s="1"/>
  <c r="E48" i="2"/>
  <c r="F48" i="2" s="1"/>
  <c r="G48" i="2" s="1"/>
  <c r="K48" i="2" s="1"/>
  <c r="E50" i="2"/>
  <c r="F50" i="2" s="1"/>
  <c r="G50" i="2" s="1"/>
  <c r="K50" i="2" s="1"/>
  <c r="E51" i="2"/>
  <c r="F51" i="2" s="1"/>
  <c r="G51" i="2" s="1"/>
  <c r="K51" i="2" s="1"/>
  <c r="E56" i="2"/>
  <c r="F56" i="2" s="1"/>
  <c r="G56" i="2" s="1"/>
  <c r="K56" i="2" s="1"/>
  <c r="E44" i="2"/>
  <c r="F44" i="2" s="1"/>
  <c r="G44" i="2" s="1"/>
  <c r="L44" i="2" s="1"/>
  <c r="E46" i="2"/>
  <c r="F46" i="2" s="1"/>
  <c r="G46" i="2" s="1"/>
  <c r="J46" i="2" s="1"/>
  <c r="E47" i="2"/>
  <c r="F47" i="2" s="1"/>
  <c r="G47" i="2" s="1"/>
  <c r="K47" i="2" s="1"/>
  <c r="E49" i="2"/>
  <c r="F49" i="2" s="1"/>
  <c r="G49" i="2" s="1"/>
  <c r="K49" i="2" s="1"/>
  <c r="E52" i="2"/>
  <c r="F52" i="2" s="1"/>
  <c r="G52" i="2" s="1"/>
  <c r="K52" i="2" s="1"/>
  <c r="E53" i="2"/>
  <c r="F53" i="2" s="1"/>
  <c r="G53" i="2" s="1"/>
  <c r="K53" i="2" s="1"/>
  <c r="E54" i="2"/>
  <c r="F54" i="2" s="1"/>
  <c r="G54" i="2" s="1"/>
  <c r="K54" i="2" s="1"/>
  <c r="E55" i="2"/>
  <c r="F55" i="2" s="1"/>
  <c r="G55" i="2" s="1"/>
  <c r="L55" i="2" s="1"/>
  <c r="E57" i="2"/>
  <c r="F57" i="2" s="1"/>
  <c r="G57" i="2" s="1"/>
  <c r="L57" i="2" s="1"/>
  <c r="E59" i="2"/>
  <c r="F59" i="2" s="1"/>
  <c r="G59" i="2" s="1"/>
  <c r="L59" i="2" s="1"/>
  <c r="Q45" i="2"/>
  <c r="Q48" i="2"/>
  <c r="Q50" i="2"/>
  <c r="Q51" i="2"/>
  <c r="Q56" i="2"/>
  <c r="Q59" i="2"/>
  <c r="E22" i="2"/>
  <c r="F22" i="2" s="1"/>
  <c r="G22" i="2" s="1"/>
  <c r="L22" i="2" s="1"/>
  <c r="E23" i="2"/>
  <c r="F23" i="2" s="1"/>
  <c r="G23" i="2" s="1"/>
  <c r="L23" i="2" s="1"/>
  <c r="E24" i="2"/>
  <c r="F24" i="2" s="1"/>
  <c r="G24" i="2" s="1"/>
  <c r="L24" i="2" s="1"/>
  <c r="E25" i="2"/>
  <c r="F25" i="2" s="1"/>
  <c r="G25" i="2" s="1"/>
  <c r="L25" i="2" s="1"/>
  <c r="E26" i="2"/>
  <c r="F26" i="2" s="1"/>
  <c r="G26" i="2" s="1"/>
  <c r="J26" i="2" s="1"/>
  <c r="E27" i="2"/>
  <c r="F27" i="2" s="1"/>
  <c r="G27" i="2" s="1"/>
  <c r="K27" i="2" s="1"/>
  <c r="E28" i="2"/>
  <c r="F28" i="2" s="1"/>
  <c r="G28" i="2" s="1"/>
  <c r="K28" i="2" s="1"/>
  <c r="E29" i="2"/>
  <c r="F29" i="2" s="1"/>
  <c r="G29" i="2" s="1"/>
  <c r="K29" i="2" s="1"/>
  <c r="E30" i="2"/>
  <c r="F30" i="2" s="1"/>
  <c r="G30" i="2" s="1"/>
  <c r="K30" i="2" s="1"/>
  <c r="E31" i="2"/>
  <c r="F31" i="2" s="1"/>
  <c r="G31" i="2" s="1"/>
  <c r="K31" i="2" s="1"/>
  <c r="E32" i="2"/>
  <c r="F32" i="2" s="1"/>
  <c r="G32" i="2" s="1"/>
  <c r="K32" i="2" s="1"/>
  <c r="E33" i="2"/>
  <c r="F33" i="2" s="1"/>
  <c r="G33" i="2" s="1"/>
  <c r="K33" i="2" s="1"/>
  <c r="E34" i="2"/>
  <c r="F34" i="2" s="1"/>
  <c r="G34" i="2" s="1"/>
  <c r="K34" i="2" s="1"/>
  <c r="E35" i="2"/>
  <c r="F35" i="2" s="1"/>
  <c r="G35" i="2" s="1"/>
  <c r="K35" i="2" s="1"/>
  <c r="E36" i="2"/>
  <c r="F36" i="2" s="1"/>
  <c r="G36" i="2" s="1"/>
  <c r="K36" i="2" s="1"/>
  <c r="E37" i="2"/>
  <c r="F37" i="2" s="1"/>
  <c r="G37" i="2" s="1"/>
  <c r="K37" i="2" s="1"/>
  <c r="E38" i="2"/>
  <c r="F38" i="2" s="1"/>
  <c r="G38" i="2" s="1"/>
  <c r="K38" i="2" s="1"/>
  <c r="E39" i="2"/>
  <c r="F39" i="2" s="1"/>
  <c r="G39" i="2" s="1"/>
  <c r="K39" i="2" s="1"/>
  <c r="E40" i="2"/>
  <c r="F40" i="2" s="1"/>
  <c r="G40" i="2" s="1"/>
  <c r="K40" i="2" s="1"/>
  <c r="E41" i="2"/>
  <c r="F41" i="2" s="1"/>
  <c r="G41" i="2" s="1"/>
  <c r="L41" i="2" s="1"/>
  <c r="E42" i="2"/>
  <c r="F42" i="2" s="1"/>
  <c r="G42" i="2" s="1"/>
  <c r="L42" i="2" s="1"/>
  <c r="E43" i="2"/>
  <c r="F43" i="2" s="1"/>
  <c r="G43" i="2" s="1"/>
  <c r="K43" i="2" s="1"/>
  <c r="Q57" i="2"/>
  <c r="Q54" i="2"/>
  <c r="Q52" i="2"/>
  <c r="Q53" i="2"/>
  <c r="Q49" i="2"/>
  <c r="Q47" i="2"/>
  <c r="Q55" i="2"/>
  <c r="D9" i="2"/>
  <c r="C9" i="2"/>
  <c r="Q46" i="2"/>
  <c r="Q43" i="2"/>
  <c r="Q32" i="2"/>
  <c r="Q31" i="2"/>
  <c r="Q30" i="2"/>
  <c r="Q29" i="2"/>
  <c r="Q28" i="2"/>
  <c r="Q27" i="2"/>
  <c r="Q26" i="2"/>
  <c r="Q44" i="2"/>
  <c r="E21" i="2"/>
  <c r="F21" i="2" s="1"/>
  <c r="G21" i="2" s="1"/>
  <c r="I21" i="2" s="1"/>
  <c r="F16" i="2"/>
  <c r="F17" i="2" s="1"/>
  <c r="C17" i="2"/>
  <c r="Q40" i="2"/>
  <c r="Q39" i="2"/>
  <c r="Q38" i="2"/>
  <c r="Q37" i="2"/>
  <c r="Q36" i="2"/>
  <c r="Q35" i="2"/>
  <c r="Q34" i="2"/>
  <c r="Q33" i="2"/>
  <c r="Q42" i="2"/>
  <c r="Q41" i="2"/>
  <c r="Q25" i="2"/>
  <c r="Q24" i="2"/>
  <c r="Q21" i="2"/>
  <c r="Q22" i="2"/>
  <c r="U22" i="2"/>
  <c r="Q23" i="2"/>
  <c r="C11" i="2"/>
  <c r="C12" i="2"/>
  <c r="O61" i="2" l="1"/>
  <c r="O65" i="2"/>
  <c r="O62" i="2"/>
  <c r="O64" i="2"/>
  <c r="C16" i="2"/>
  <c r="D18" i="2" s="1"/>
  <c r="C15" i="2"/>
  <c r="O49" i="2"/>
  <c r="O29" i="2"/>
  <c r="O26" i="2"/>
  <c r="O21" i="2"/>
  <c r="O45" i="2"/>
  <c r="O42" i="2"/>
  <c r="O37" i="2"/>
  <c r="O46" i="2"/>
  <c r="O41" i="2"/>
  <c r="O54" i="2"/>
  <c r="O59" i="2"/>
  <c r="O47" i="2"/>
  <c r="O57" i="2"/>
  <c r="O32" i="2"/>
  <c r="O60" i="2"/>
  <c r="O33" i="2"/>
  <c r="O31" i="2"/>
  <c r="O39" i="2"/>
  <c r="O48" i="2"/>
  <c r="O24" i="2"/>
  <c r="O51" i="2"/>
  <c r="O23" i="2"/>
  <c r="O36" i="2"/>
  <c r="O56" i="2"/>
  <c r="O28" i="2"/>
  <c r="O58" i="2"/>
  <c r="O40" i="2"/>
  <c r="O53" i="2"/>
  <c r="O25" i="2"/>
  <c r="O44" i="2"/>
  <c r="O30" i="2"/>
  <c r="O35" i="2"/>
  <c r="O38" i="2"/>
  <c r="O34" i="2"/>
  <c r="O52" i="2"/>
  <c r="O22" i="2"/>
  <c r="O55" i="2"/>
  <c r="O27" i="2"/>
  <c r="O43" i="2"/>
  <c r="O63" i="2"/>
  <c r="O50" i="2"/>
  <c r="F18" i="2" l="1"/>
  <c r="F19" i="2" s="1"/>
  <c r="C18" i="2"/>
</calcChain>
</file>

<file path=xl/sharedStrings.xml><?xml version="1.0" encoding="utf-8"?>
<sst xmlns="http://schemas.openxmlformats.org/spreadsheetml/2006/main" count="128" uniqueCount="70">
  <si>
    <t>JAVSO..45..121</t>
  </si>
  <si>
    <t>JAVSO..44..164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</si>
  <si>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</si>
  <si>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</si>
  <si>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</si>
  <si>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</si>
  <si>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</si>
  <si>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</si>
  <si>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</si>
  <si>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</si>
  <si>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</si>
  <si>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</si>
  <si>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</si>
  <si>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</si>
  <si>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</si>
  <si>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</si>
  <si>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</si>
  <si>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</si>
  <si>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</si>
  <si>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</si>
  <si>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</si>
  <si>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</si>
  <si>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</si>
  <si>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</si>
  <si>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</si>
  <si>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</si>
  <si>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</si>
  <si>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</si>
  <si>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</si>
  <si>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</si>
  <si>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</si>
  <si>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</si>
  <si>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</si>
  <si>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</si>
  <si>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</si>
  <si>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</si>
  <si>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EW/KW</t>
  </si>
  <si>
    <t>Per</t>
  </si>
  <si>
    <t>IBVS 5570</t>
  </si>
  <si>
    <t>not avail.</t>
  </si>
  <si>
    <t>V0881 Per / GSC 2848-0404</t>
  </si>
  <si>
    <t>IBVS 5966</t>
  </si>
  <si>
    <t>IBVS 6018</t>
  </si>
  <si>
    <t>IBVS 6005</t>
  </si>
  <si>
    <t>I</t>
  </si>
  <si>
    <t>II</t>
  </si>
  <si>
    <t>BAD</t>
  </si>
  <si>
    <t>Add cycle</t>
  </si>
  <si>
    <t>Old Cycle</t>
  </si>
  <si>
    <t>IBVS 6070</t>
  </si>
  <si>
    <t>OEJV 0160</t>
  </si>
  <si>
    <t>IBVS 6092</t>
  </si>
  <si>
    <t>IBVS 6152</t>
  </si>
  <si>
    <t>pg</t>
  </si>
  <si>
    <t>vis</t>
  </si>
  <si>
    <t>PE</t>
  </si>
  <si>
    <t>CCD</t>
  </si>
  <si>
    <t>IBVS 6195</t>
  </si>
  <si>
    <t>IBVS 6196</t>
  </si>
  <si>
    <t>V</t>
  </si>
  <si>
    <t>VSB 060</t>
  </si>
  <si>
    <t>Nelson</t>
  </si>
  <si>
    <t>RHN 2020</t>
  </si>
  <si>
    <t>IBVS 6262</t>
  </si>
  <si>
    <t>OEJV 0203</t>
  </si>
  <si>
    <t>RHN 2021</t>
  </si>
  <si>
    <t>JBAV, 63</t>
  </si>
  <si>
    <t>JBAV, 60</t>
  </si>
  <si>
    <t>JBAV, 79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</si>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</sst>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6" fillId="0" borderId="0"/>
    <xf numFmtId="0" fontId="35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vertical="center" wrapText="1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vertical="center" wrapText="1"/>
    </xf>
    <xf numFmtId="0" fontId="17" fillId="0" borderId="0" xfId="41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7" fillId="0" borderId="0" xfId="41" applyFont="1" applyAlignment="1">
      <alignment horizontal="left" vertical="center"/>
    </xf>
    <xf numFmtId="0" fontId="38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43" fontId="39" fillId="0" borderId="0" xfId="49" applyFont="1" applyBorder="1" applyAlignment="1">
      <alignment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CCCC"/>
      <rgbColor rgb="00CCCC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CC339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B0-49C2-8970-78586EF4E2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B0-49C2-8970-78586EF4E2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">
                  <c:v>3.5730000003241003E-2</c:v>
                </c:pt>
                <c:pt idx="25">
                  <c:v>5.4043000003730413E-2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B0-49C2-8970-78586EF4E2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">
                  <c:v>4.2370000002847519E-2</c:v>
                </c:pt>
                <c:pt idx="7">
                  <c:v>4.1820000005827751E-2</c:v>
                </c:pt>
                <c:pt idx="8">
                  <c:v>4.0614999998069834E-2</c:v>
                </c:pt>
                <c:pt idx="9">
                  <c:v>4.2258000001311302E-2</c:v>
                </c:pt>
                <c:pt idx="10">
                  <c:v>4.3960000002698507E-2</c:v>
                </c:pt>
                <c:pt idx="11">
                  <c:v>4.1793000003963243E-2</c:v>
                </c:pt>
                <c:pt idx="12">
                  <c:v>4.2386000000988133E-2</c:v>
                </c:pt>
                <c:pt idx="13">
                  <c:v>4.1499000006297138E-2</c:v>
                </c:pt>
                <c:pt idx="14">
                  <c:v>4.2763999997987412E-2</c:v>
                </c:pt>
                <c:pt idx="15">
                  <c:v>4.1529000009177253E-2</c:v>
                </c:pt>
                <c:pt idx="16">
                  <c:v>4.2694000003393739E-2</c:v>
                </c:pt>
                <c:pt idx="17">
                  <c:v>4.2800000002898742E-2</c:v>
                </c:pt>
                <c:pt idx="18">
                  <c:v>4.2164999998931307E-2</c:v>
                </c:pt>
                <c:pt idx="19">
                  <c:v>4.2430000001331791E-2</c:v>
                </c:pt>
                <c:pt idx="22">
                  <c:v>4.6476000003167428E-2</c:v>
                </c:pt>
                <c:pt idx="24">
                  <c:v>5.1114999856508803E-2</c:v>
                </c:pt>
                <c:pt idx="26">
                  <c:v>5.654099999810569E-2</c:v>
                </c:pt>
                <c:pt idx="27">
                  <c:v>4.8918000007688534E-2</c:v>
                </c:pt>
                <c:pt idx="28">
                  <c:v>4.8478000004251953E-2</c:v>
                </c:pt>
                <c:pt idx="29">
                  <c:v>5.3051000002596993E-2</c:v>
                </c:pt>
                <c:pt idx="30">
                  <c:v>5.0263999997696374E-2</c:v>
                </c:pt>
                <c:pt idx="31">
                  <c:v>4.8934000005829148E-2</c:v>
                </c:pt>
                <c:pt idx="32">
                  <c:v>6.1847000004490837E-2</c:v>
                </c:pt>
                <c:pt idx="33">
                  <c:v>5.0126000001910143E-2</c:v>
                </c:pt>
                <c:pt idx="35">
                  <c:v>5.1912000002630521E-2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B0-49C2-8970-78586EF4E2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">
                  <c:v>3.912304162804503E-2</c:v>
                </c:pt>
                <c:pt idx="2">
                  <c:v>4.3921100084844511E-2</c:v>
                </c:pt>
                <c:pt idx="3">
                  <c:v>4.0870173208531924E-2</c:v>
                </c:pt>
                <c:pt idx="4">
                  <c:v>4.4292999999015592E-2</c:v>
                </c:pt>
                <c:pt idx="20">
                  <c:v>4.2556000000331551E-2</c:v>
                </c:pt>
                <c:pt idx="21">
                  <c:v>4.2027000003145076E-2</c:v>
                </c:pt>
                <c:pt idx="23">
                  <c:v>4.4448000000556931E-2</c:v>
                </c:pt>
                <c:pt idx="34">
                  <c:v>5.356700000265846E-2</c:v>
                </c:pt>
                <c:pt idx="36">
                  <c:v>5.3476000000955537E-2</c:v>
                </c:pt>
                <c:pt idx="37">
                  <c:v>6.0549000001628883E-2</c:v>
                </c:pt>
                <c:pt idx="38">
                  <c:v>5.616800000279909E-2</c:v>
                </c:pt>
                <c:pt idx="39">
                  <c:v>6.2254999997094274E-2</c:v>
                </c:pt>
                <c:pt idx="40">
                  <c:v>-2.6681999996071681E-2</c:v>
                </c:pt>
                <c:pt idx="41">
                  <c:v>5.1882000007026363E-2</c:v>
                </c:pt>
                <c:pt idx="42">
                  <c:v>6.2254000004031695E-2</c:v>
                </c:pt>
                <c:pt idx="43">
                  <c:v>5.9373000003688503E-2</c:v>
                </c:pt>
                <c:pt idx="44">
                  <c:v>6.2283999985083938E-2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B0-49C2-8970-78586EF4E2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B0-49C2-8970-78586EF4E2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B0-49C2-8970-78586EF4E2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3.5109804115436308E-2</c:v>
                </c:pt>
                <c:pt idx="1">
                  <c:v>4.3314731124504111E-2</c:v>
                </c:pt>
                <c:pt idx="2">
                  <c:v>4.3415018979375435E-2</c:v>
                </c:pt>
                <c:pt idx="3">
                  <c:v>4.3417049097895094E-2</c:v>
                </c:pt>
                <c:pt idx="4">
                  <c:v>4.341745512159903E-2</c:v>
                </c:pt>
                <c:pt idx="5">
                  <c:v>4.3762169246237714E-2</c:v>
                </c:pt>
                <c:pt idx="6">
                  <c:v>4.4135711053855609E-2</c:v>
                </c:pt>
                <c:pt idx="7">
                  <c:v>4.4139771290894934E-2</c:v>
                </c:pt>
                <c:pt idx="8">
                  <c:v>4.4149921883493246E-2</c:v>
                </c:pt>
                <c:pt idx="9">
                  <c:v>4.4150327907197182E-2</c:v>
                </c:pt>
                <c:pt idx="10">
                  <c:v>4.4151952002012905E-2</c:v>
                </c:pt>
                <c:pt idx="11">
                  <c:v>4.4152358025716841E-2</c:v>
                </c:pt>
                <c:pt idx="12">
                  <c:v>4.4173065234617399E-2</c:v>
                </c:pt>
                <c:pt idx="13">
                  <c:v>4.4173471258321328E-2</c:v>
                </c:pt>
                <c:pt idx="14">
                  <c:v>4.4175501376840995E-2</c:v>
                </c:pt>
                <c:pt idx="15">
                  <c:v>4.4177531495360654E-2</c:v>
                </c:pt>
                <c:pt idx="16">
                  <c:v>4.4179561613880314E-2</c:v>
                </c:pt>
                <c:pt idx="17">
                  <c:v>4.4204735083524134E-2</c:v>
                </c:pt>
                <c:pt idx="18">
                  <c:v>4.4206765202043793E-2</c:v>
                </c:pt>
                <c:pt idx="19">
                  <c:v>4.420879532056346E-2</c:v>
                </c:pt>
                <c:pt idx="20">
                  <c:v>4.4209607367971318E-2</c:v>
                </c:pt>
                <c:pt idx="21">
                  <c:v>4.4236810956134798E-2</c:v>
                </c:pt>
                <c:pt idx="22">
                  <c:v>4.4879546479459936E-2</c:v>
                </c:pt>
                <c:pt idx="23">
                  <c:v>4.5177567878146384E-2</c:v>
                </c:pt>
                <c:pt idx="24">
                  <c:v>4.6541401499655626E-2</c:v>
                </c:pt>
                <c:pt idx="25">
                  <c:v>4.6604741197469095E-2</c:v>
                </c:pt>
                <c:pt idx="26">
                  <c:v>4.6704623028636483E-2</c:v>
                </c:pt>
                <c:pt idx="27">
                  <c:v>4.6716397716050531E-2</c:v>
                </c:pt>
                <c:pt idx="28">
                  <c:v>4.6765120560522427E-2</c:v>
                </c:pt>
                <c:pt idx="29">
                  <c:v>4.730147787341725E-2</c:v>
                </c:pt>
                <c:pt idx="30">
                  <c:v>4.7301883897121179E-2</c:v>
                </c:pt>
                <c:pt idx="31">
                  <c:v>4.7338426030475105E-2</c:v>
                </c:pt>
                <c:pt idx="32">
                  <c:v>4.7338832054179041E-2</c:v>
                </c:pt>
                <c:pt idx="33">
                  <c:v>4.7453736762391938E-2</c:v>
                </c:pt>
                <c:pt idx="34">
                  <c:v>4.7964108558235075E-2</c:v>
                </c:pt>
                <c:pt idx="35">
                  <c:v>4.8234114321350184E-2</c:v>
                </c:pt>
                <c:pt idx="36">
                  <c:v>4.9544758837644268E-2</c:v>
                </c:pt>
                <c:pt idx="37">
                  <c:v>4.9654791261409974E-2</c:v>
                </c:pt>
                <c:pt idx="38">
                  <c:v>4.9741274310347597E-2</c:v>
                </c:pt>
                <c:pt idx="39">
                  <c:v>5.1202553620800631E-2</c:v>
                </c:pt>
                <c:pt idx="40">
                  <c:v>5.191350112638643E-2</c:v>
                </c:pt>
                <c:pt idx="41">
                  <c:v>5.1924869790096535E-2</c:v>
                </c:pt>
                <c:pt idx="42">
                  <c:v>5.1942734833069562E-2</c:v>
                </c:pt>
                <c:pt idx="43">
                  <c:v>5.2008916696810563E-2</c:v>
                </c:pt>
                <c:pt idx="44">
                  <c:v>5.2474625885221129E-2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B0-49C2-8970-78586EF4E24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B0-49C2-8970-78586EF4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456800"/>
        <c:axId val="1"/>
      </c:scatterChart>
      <c:valAx>
        <c:axId val="769456800"/>
        <c:scaling>
          <c:orientation val="minMax"/>
          <c:max val="24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456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97937099967764"/>
          <c:w val="0.7443609022556391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Per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A5-400F-9646-A40F97D33F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A5-400F-9646-A40F97D33F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">
                  <c:v>3.5730000003241003E-2</c:v>
                </c:pt>
                <c:pt idx="25">
                  <c:v>5.4043000003730413E-2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A5-400F-9646-A40F97D33F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">
                  <c:v>4.2370000002847519E-2</c:v>
                </c:pt>
                <c:pt idx="7">
                  <c:v>4.1820000005827751E-2</c:v>
                </c:pt>
                <c:pt idx="8">
                  <c:v>4.0614999998069834E-2</c:v>
                </c:pt>
                <c:pt idx="9">
                  <c:v>4.2258000001311302E-2</c:v>
                </c:pt>
                <c:pt idx="10">
                  <c:v>4.3960000002698507E-2</c:v>
                </c:pt>
                <c:pt idx="11">
                  <c:v>4.1793000003963243E-2</c:v>
                </c:pt>
                <c:pt idx="12">
                  <c:v>4.2386000000988133E-2</c:v>
                </c:pt>
                <c:pt idx="13">
                  <c:v>4.1499000006297138E-2</c:v>
                </c:pt>
                <c:pt idx="14">
                  <c:v>4.2763999997987412E-2</c:v>
                </c:pt>
                <c:pt idx="15">
                  <c:v>4.1529000009177253E-2</c:v>
                </c:pt>
                <c:pt idx="16">
                  <c:v>4.2694000003393739E-2</c:v>
                </c:pt>
                <c:pt idx="17">
                  <c:v>4.2800000002898742E-2</c:v>
                </c:pt>
                <c:pt idx="18">
                  <c:v>4.2164999998931307E-2</c:v>
                </c:pt>
                <c:pt idx="19">
                  <c:v>4.2430000001331791E-2</c:v>
                </c:pt>
                <c:pt idx="22">
                  <c:v>4.6476000003167428E-2</c:v>
                </c:pt>
                <c:pt idx="24">
                  <c:v>5.1114999856508803E-2</c:v>
                </c:pt>
                <c:pt idx="26">
                  <c:v>5.654099999810569E-2</c:v>
                </c:pt>
                <c:pt idx="27">
                  <c:v>4.8918000007688534E-2</c:v>
                </c:pt>
                <c:pt idx="28">
                  <c:v>4.8478000004251953E-2</c:v>
                </c:pt>
                <c:pt idx="29">
                  <c:v>5.3051000002596993E-2</c:v>
                </c:pt>
                <c:pt idx="30">
                  <c:v>5.0263999997696374E-2</c:v>
                </c:pt>
                <c:pt idx="31">
                  <c:v>4.8934000005829148E-2</c:v>
                </c:pt>
                <c:pt idx="32">
                  <c:v>6.1847000004490837E-2</c:v>
                </c:pt>
                <c:pt idx="33">
                  <c:v>5.0126000001910143E-2</c:v>
                </c:pt>
                <c:pt idx="35">
                  <c:v>5.1912000002630521E-2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A5-400F-9646-A40F97D33F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">
                  <c:v>3.912304162804503E-2</c:v>
                </c:pt>
                <c:pt idx="2">
                  <c:v>4.3921100084844511E-2</c:v>
                </c:pt>
                <c:pt idx="3">
                  <c:v>4.0870173208531924E-2</c:v>
                </c:pt>
                <c:pt idx="4">
                  <c:v>4.4292999999015592E-2</c:v>
                </c:pt>
                <c:pt idx="20">
                  <c:v>4.2556000000331551E-2</c:v>
                </c:pt>
                <c:pt idx="21">
                  <c:v>4.2027000003145076E-2</c:v>
                </c:pt>
                <c:pt idx="23">
                  <c:v>4.4448000000556931E-2</c:v>
                </c:pt>
                <c:pt idx="34">
                  <c:v>5.356700000265846E-2</c:v>
                </c:pt>
                <c:pt idx="36">
                  <c:v>5.3476000000955537E-2</c:v>
                </c:pt>
                <c:pt idx="37">
                  <c:v>6.0549000001628883E-2</c:v>
                </c:pt>
                <c:pt idx="38">
                  <c:v>5.616800000279909E-2</c:v>
                </c:pt>
                <c:pt idx="39">
                  <c:v>6.2254999997094274E-2</c:v>
                </c:pt>
                <c:pt idx="40">
                  <c:v>-2.6681999996071681E-2</c:v>
                </c:pt>
                <c:pt idx="41">
                  <c:v>5.1882000007026363E-2</c:v>
                </c:pt>
                <c:pt idx="42">
                  <c:v>6.2254000004031695E-2</c:v>
                </c:pt>
                <c:pt idx="43">
                  <c:v>5.9373000003688503E-2</c:v>
                </c:pt>
                <c:pt idx="44">
                  <c:v>6.2283999985083938E-2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A5-400F-9646-A40F97D33F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A5-400F-9646-A40F97D33F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A5-400F-9646-A40F97D33F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3.5109804115436308E-2</c:v>
                </c:pt>
                <c:pt idx="1">
                  <c:v>4.3314731124504111E-2</c:v>
                </c:pt>
                <c:pt idx="2">
                  <c:v>4.3415018979375435E-2</c:v>
                </c:pt>
                <c:pt idx="3">
                  <c:v>4.3417049097895094E-2</c:v>
                </c:pt>
                <c:pt idx="4">
                  <c:v>4.341745512159903E-2</c:v>
                </c:pt>
                <c:pt idx="5">
                  <c:v>4.3762169246237714E-2</c:v>
                </c:pt>
                <c:pt idx="6">
                  <c:v>4.4135711053855609E-2</c:v>
                </c:pt>
                <c:pt idx="7">
                  <c:v>4.4139771290894934E-2</c:v>
                </c:pt>
                <c:pt idx="8">
                  <c:v>4.4149921883493246E-2</c:v>
                </c:pt>
                <c:pt idx="9">
                  <c:v>4.4150327907197182E-2</c:v>
                </c:pt>
                <c:pt idx="10">
                  <c:v>4.4151952002012905E-2</c:v>
                </c:pt>
                <c:pt idx="11">
                  <c:v>4.4152358025716841E-2</c:v>
                </c:pt>
                <c:pt idx="12">
                  <c:v>4.4173065234617399E-2</c:v>
                </c:pt>
                <c:pt idx="13">
                  <c:v>4.4173471258321328E-2</c:v>
                </c:pt>
                <c:pt idx="14">
                  <c:v>4.4175501376840995E-2</c:v>
                </c:pt>
                <c:pt idx="15">
                  <c:v>4.4177531495360654E-2</c:v>
                </c:pt>
                <c:pt idx="16">
                  <c:v>4.4179561613880314E-2</c:v>
                </c:pt>
                <c:pt idx="17">
                  <c:v>4.4204735083524134E-2</c:v>
                </c:pt>
                <c:pt idx="18">
                  <c:v>4.4206765202043793E-2</c:v>
                </c:pt>
                <c:pt idx="19">
                  <c:v>4.420879532056346E-2</c:v>
                </c:pt>
                <c:pt idx="20">
                  <c:v>4.4209607367971318E-2</c:v>
                </c:pt>
                <c:pt idx="21">
                  <c:v>4.4236810956134798E-2</c:v>
                </c:pt>
                <c:pt idx="22">
                  <c:v>4.4879546479459936E-2</c:v>
                </c:pt>
                <c:pt idx="23">
                  <c:v>4.5177567878146384E-2</c:v>
                </c:pt>
                <c:pt idx="24">
                  <c:v>4.6541401499655626E-2</c:v>
                </c:pt>
                <c:pt idx="25">
                  <c:v>4.6604741197469095E-2</c:v>
                </c:pt>
                <c:pt idx="26">
                  <c:v>4.6704623028636483E-2</c:v>
                </c:pt>
                <c:pt idx="27">
                  <c:v>4.6716397716050531E-2</c:v>
                </c:pt>
                <c:pt idx="28">
                  <c:v>4.6765120560522427E-2</c:v>
                </c:pt>
                <c:pt idx="29">
                  <c:v>4.730147787341725E-2</c:v>
                </c:pt>
                <c:pt idx="30">
                  <c:v>4.7301883897121179E-2</c:v>
                </c:pt>
                <c:pt idx="31">
                  <c:v>4.7338426030475105E-2</c:v>
                </c:pt>
                <c:pt idx="32">
                  <c:v>4.7338832054179041E-2</c:v>
                </c:pt>
                <c:pt idx="33">
                  <c:v>4.7453736762391938E-2</c:v>
                </c:pt>
                <c:pt idx="34">
                  <c:v>4.7964108558235075E-2</c:v>
                </c:pt>
                <c:pt idx="35">
                  <c:v>4.8234114321350184E-2</c:v>
                </c:pt>
                <c:pt idx="36">
                  <c:v>4.9544758837644268E-2</c:v>
                </c:pt>
                <c:pt idx="37">
                  <c:v>4.9654791261409974E-2</c:v>
                </c:pt>
                <c:pt idx="38">
                  <c:v>4.9741274310347597E-2</c:v>
                </c:pt>
                <c:pt idx="39">
                  <c:v>5.1202553620800631E-2</c:v>
                </c:pt>
                <c:pt idx="40">
                  <c:v>5.191350112638643E-2</c:v>
                </c:pt>
                <c:pt idx="41">
                  <c:v>5.1924869790096535E-2</c:v>
                </c:pt>
                <c:pt idx="42">
                  <c:v>5.1942734833069562E-2</c:v>
                </c:pt>
                <c:pt idx="43">
                  <c:v>5.2008916696810563E-2</c:v>
                </c:pt>
                <c:pt idx="44">
                  <c:v>5.2474625885221129E-2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A5-400F-9646-A40F97D33F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A5-400F-9646-A40F97D33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443352"/>
        <c:axId val="1"/>
      </c:scatterChart>
      <c:valAx>
        <c:axId val="7694433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443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6970119726025"/>
          <c:y val="0.92419947506561673"/>
          <c:w val="0.74324434670891359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Per - O-C Diagr.</a:t>
            </a:r>
          </a:p>
        </c:rich>
      </c:tx>
      <c:layout>
        <c:manualLayout>
          <c:xMode val="edge"/>
          <c:yMode val="edge"/>
          <c:x val="0.34332865063531226"/>
          <c:y val="1.86335403726708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2439870718843"/>
          <c:y val="0.13664616994336232"/>
          <c:w val="0.79010552592760697"/>
          <c:h val="0.63975252291665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A-476C-A955-73E17CFCEE8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0A-476C-A955-73E17CFCEE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">
                  <c:v>3.5730000003241003E-2</c:v>
                </c:pt>
                <c:pt idx="25">
                  <c:v>5.4043000003730413E-2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A-476C-A955-73E17CFCEE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">
                  <c:v>4.2370000002847519E-2</c:v>
                </c:pt>
                <c:pt idx="7">
                  <c:v>4.1820000005827751E-2</c:v>
                </c:pt>
                <c:pt idx="8">
                  <c:v>4.0614999998069834E-2</c:v>
                </c:pt>
                <c:pt idx="9">
                  <c:v>4.2258000001311302E-2</c:v>
                </c:pt>
                <c:pt idx="10">
                  <c:v>4.3960000002698507E-2</c:v>
                </c:pt>
                <c:pt idx="11">
                  <c:v>4.1793000003963243E-2</c:v>
                </c:pt>
                <c:pt idx="12">
                  <c:v>4.2386000000988133E-2</c:v>
                </c:pt>
                <c:pt idx="13">
                  <c:v>4.1499000006297138E-2</c:v>
                </c:pt>
                <c:pt idx="14">
                  <c:v>4.2763999997987412E-2</c:v>
                </c:pt>
                <c:pt idx="15">
                  <c:v>4.1529000009177253E-2</c:v>
                </c:pt>
                <c:pt idx="16">
                  <c:v>4.2694000003393739E-2</c:v>
                </c:pt>
                <c:pt idx="17">
                  <c:v>4.2800000002898742E-2</c:v>
                </c:pt>
                <c:pt idx="18">
                  <c:v>4.2164999998931307E-2</c:v>
                </c:pt>
                <c:pt idx="19">
                  <c:v>4.2430000001331791E-2</c:v>
                </c:pt>
                <c:pt idx="22">
                  <c:v>4.6476000003167428E-2</c:v>
                </c:pt>
                <c:pt idx="24">
                  <c:v>5.1114999856508803E-2</c:v>
                </c:pt>
                <c:pt idx="26">
                  <c:v>5.654099999810569E-2</c:v>
                </c:pt>
                <c:pt idx="27">
                  <c:v>4.8918000007688534E-2</c:v>
                </c:pt>
                <c:pt idx="28">
                  <c:v>4.8478000004251953E-2</c:v>
                </c:pt>
                <c:pt idx="29">
                  <c:v>5.3051000002596993E-2</c:v>
                </c:pt>
                <c:pt idx="30">
                  <c:v>5.0263999997696374E-2</c:v>
                </c:pt>
                <c:pt idx="31">
                  <c:v>4.8934000005829148E-2</c:v>
                </c:pt>
                <c:pt idx="32">
                  <c:v>6.1847000004490837E-2</c:v>
                </c:pt>
                <c:pt idx="33">
                  <c:v>5.0126000001910143E-2</c:v>
                </c:pt>
                <c:pt idx="35">
                  <c:v>5.1912000002630521E-2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0A-476C-A955-73E17CFCEE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">
                  <c:v>3.912304162804503E-2</c:v>
                </c:pt>
                <c:pt idx="2">
                  <c:v>4.3921100084844511E-2</c:v>
                </c:pt>
                <c:pt idx="3">
                  <c:v>4.0870173208531924E-2</c:v>
                </c:pt>
                <c:pt idx="4">
                  <c:v>4.4292999999015592E-2</c:v>
                </c:pt>
                <c:pt idx="20">
                  <c:v>4.2556000000331551E-2</c:v>
                </c:pt>
                <c:pt idx="21">
                  <c:v>4.2027000003145076E-2</c:v>
                </c:pt>
                <c:pt idx="23">
                  <c:v>4.4448000000556931E-2</c:v>
                </c:pt>
                <c:pt idx="34">
                  <c:v>5.356700000265846E-2</c:v>
                </c:pt>
                <c:pt idx="36">
                  <c:v>5.3476000000955537E-2</c:v>
                </c:pt>
                <c:pt idx="37">
                  <c:v>6.0549000001628883E-2</c:v>
                </c:pt>
                <c:pt idx="38">
                  <c:v>5.616800000279909E-2</c:v>
                </c:pt>
                <c:pt idx="39">
                  <c:v>6.2254999997094274E-2</c:v>
                </c:pt>
                <c:pt idx="40">
                  <c:v>-2.6681999996071681E-2</c:v>
                </c:pt>
                <c:pt idx="41">
                  <c:v>5.1882000007026363E-2</c:v>
                </c:pt>
                <c:pt idx="42">
                  <c:v>6.2254000004031695E-2</c:v>
                </c:pt>
                <c:pt idx="43">
                  <c:v>5.9373000003688503E-2</c:v>
                </c:pt>
                <c:pt idx="44">
                  <c:v>6.2283999985083938E-2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0A-476C-A955-73E17CFCEE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0A-476C-A955-73E17CFCEE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0A-476C-A955-73E17CFCEE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3.5109804115436308E-2</c:v>
                </c:pt>
                <c:pt idx="1">
                  <c:v>4.3314731124504111E-2</c:v>
                </c:pt>
                <c:pt idx="2">
                  <c:v>4.3415018979375435E-2</c:v>
                </c:pt>
                <c:pt idx="3">
                  <c:v>4.3417049097895094E-2</c:v>
                </c:pt>
                <c:pt idx="4">
                  <c:v>4.341745512159903E-2</c:v>
                </c:pt>
                <c:pt idx="5">
                  <c:v>4.3762169246237714E-2</c:v>
                </c:pt>
                <c:pt idx="6">
                  <c:v>4.4135711053855609E-2</c:v>
                </c:pt>
                <c:pt idx="7">
                  <c:v>4.4139771290894934E-2</c:v>
                </c:pt>
                <c:pt idx="8">
                  <c:v>4.4149921883493246E-2</c:v>
                </c:pt>
                <c:pt idx="9">
                  <c:v>4.4150327907197182E-2</c:v>
                </c:pt>
                <c:pt idx="10">
                  <c:v>4.4151952002012905E-2</c:v>
                </c:pt>
                <c:pt idx="11">
                  <c:v>4.4152358025716841E-2</c:v>
                </c:pt>
                <c:pt idx="12">
                  <c:v>4.4173065234617399E-2</c:v>
                </c:pt>
                <c:pt idx="13">
                  <c:v>4.4173471258321328E-2</c:v>
                </c:pt>
                <c:pt idx="14">
                  <c:v>4.4175501376840995E-2</c:v>
                </c:pt>
                <c:pt idx="15">
                  <c:v>4.4177531495360654E-2</c:v>
                </c:pt>
                <c:pt idx="16">
                  <c:v>4.4179561613880314E-2</c:v>
                </c:pt>
                <c:pt idx="17">
                  <c:v>4.4204735083524134E-2</c:v>
                </c:pt>
                <c:pt idx="18">
                  <c:v>4.4206765202043793E-2</c:v>
                </c:pt>
                <c:pt idx="19">
                  <c:v>4.420879532056346E-2</c:v>
                </c:pt>
                <c:pt idx="20">
                  <c:v>4.4209607367971318E-2</c:v>
                </c:pt>
                <c:pt idx="21">
                  <c:v>4.4236810956134798E-2</c:v>
                </c:pt>
                <c:pt idx="22">
                  <c:v>4.4879546479459936E-2</c:v>
                </c:pt>
                <c:pt idx="23">
                  <c:v>4.5177567878146384E-2</c:v>
                </c:pt>
                <c:pt idx="24">
                  <c:v>4.6541401499655626E-2</c:v>
                </c:pt>
                <c:pt idx="25">
                  <c:v>4.6604741197469095E-2</c:v>
                </c:pt>
                <c:pt idx="26">
                  <c:v>4.6704623028636483E-2</c:v>
                </c:pt>
                <c:pt idx="27">
                  <c:v>4.6716397716050531E-2</c:v>
                </c:pt>
                <c:pt idx="28">
                  <c:v>4.6765120560522427E-2</c:v>
                </c:pt>
                <c:pt idx="29">
                  <c:v>4.730147787341725E-2</c:v>
                </c:pt>
                <c:pt idx="30">
                  <c:v>4.7301883897121179E-2</c:v>
                </c:pt>
                <c:pt idx="31">
                  <c:v>4.7338426030475105E-2</c:v>
                </c:pt>
                <c:pt idx="32">
                  <c:v>4.7338832054179041E-2</c:v>
                </c:pt>
                <c:pt idx="33">
                  <c:v>4.7453736762391938E-2</c:v>
                </c:pt>
                <c:pt idx="34">
                  <c:v>4.7964108558235075E-2</c:v>
                </c:pt>
                <c:pt idx="35">
                  <c:v>4.8234114321350184E-2</c:v>
                </c:pt>
                <c:pt idx="36">
                  <c:v>4.9544758837644268E-2</c:v>
                </c:pt>
                <c:pt idx="37">
                  <c:v>4.9654791261409974E-2</c:v>
                </c:pt>
                <c:pt idx="38">
                  <c:v>4.9741274310347597E-2</c:v>
                </c:pt>
                <c:pt idx="39">
                  <c:v>5.1202553620800631E-2</c:v>
                </c:pt>
                <c:pt idx="40">
                  <c:v>5.191350112638643E-2</c:v>
                </c:pt>
                <c:pt idx="41">
                  <c:v>5.1924869790096535E-2</c:v>
                </c:pt>
                <c:pt idx="42">
                  <c:v>5.1942734833069562E-2</c:v>
                </c:pt>
                <c:pt idx="43">
                  <c:v>5.2008916696810563E-2</c:v>
                </c:pt>
                <c:pt idx="44">
                  <c:v>5.2474625885221129E-2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0A-476C-A955-73E17CFC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445976"/>
        <c:axId val="1"/>
      </c:scatterChart>
      <c:valAx>
        <c:axId val="769445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764664911638675"/>
              <c:y val="0.8975168321351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7481259370314844E-2"/>
              <c:y val="0.31677051238160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44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523875</xdr:colOff>
      <xdr:row>19</xdr:row>
      <xdr:rowOff>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AD0B8A4B-46EA-5E42-55AD-B5921C0FB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27</xdr:col>
      <xdr:colOff>238125</xdr:colOff>
      <xdr:row>19</xdr:row>
      <xdr:rowOff>9525</xdr:rowOff>
    </xdr:to>
    <xdr:graphicFrame macro="">
      <xdr:nvGraphicFramePr>
        <xdr:cNvPr id="50186" name="Chart 4">
          <a:extLst>
            <a:ext uri="{FF2B5EF4-FFF2-40B4-BE49-F238E27FC236}">
              <a16:creationId xmlns:a16="http://schemas.microsoft.com/office/drawing/2014/main" id="{312020E0-1D95-8872-1501-E0D869E6D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10</xdr:col>
      <xdr:colOff>333375</xdr:colOff>
      <xdr:row>19</xdr:row>
      <xdr:rowOff>38100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E1C377E-79CF-EFF2-7716-EDA9B4AED0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3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5.5703125" customWidth="1"/>
    <col min="2" max="2" width="3.85546875" customWidth="1"/>
    <col min="3" max="3" width="13" customWidth="1"/>
    <col min="4" max="4" width="10.8554687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40</v>
      </c>
    </row>
    <row r="2" spans="1:6" s="11" customFormat="1" ht="12.95" customHeight="1" x14ac:dyDescent="0.2">
      <c r="A2" s="11" t="s">
        <v>26</v>
      </c>
      <c r="B2" s="11" t="s">
        <v>36</v>
      </c>
      <c r="C2" s="12"/>
      <c r="D2" s="12" t="s">
        <v>37</v>
      </c>
    </row>
    <row r="3" spans="1:6" s="11" customFormat="1" ht="12.95" customHeight="1" thickBot="1" x14ac:dyDescent="0.25"/>
    <row r="4" spans="1:6" s="11" customFormat="1" ht="12.95" customHeight="1" thickTop="1" thickBot="1" x14ac:dyDescent="0.25">
      <c r="A4" s="13" t="s">
        <v>3</v>
      </c>
      <c r="C4" s="14" t="s">
        <v>39</v>
      </c>
      <c r="D4" s="15" t="s">
        <v>39</v>
      </c>
    </row>
    <row r="5" spans="1:6" s="11" customFormat="1" ht="12.95" customHeight="1" thickTop="1" x14ac:dyDescent="0.2">
      <c r="A5" s="16" t="s">
        <v>30</v>
      </c>
      <c r="C5" s="17">
        <v>-9.5</v>
      </c>
      <c r="D5" s="11" t="s">
        <v>31</v>
      </c>
    </row>
    <row r="6" spans="1:6" s="11" customFormat="1" ht="12.95" customHeight="1" x14ac:dyDescent="0.2">
      <c r="A6" s="13" t="s">
        <v>4</v>
      </c>
    </row>
    <row r="7" spans="1:6" s="11" customFormat="1" ht="12.95" customHeight="1" x14ac:dyDescent="0.2">
      <c r="A7" s="11" t="s">
        <v>5</v>
      </c>
      <c r="C7" s="11">
        <v>51494.881999999998</v>
      </c>
      <c r="D7" s="18" t="s">
        <v>38</v>
      </c>
    </row>
    <row r="8" spans="1:6" s="11" customFormat="1" ht="12.95" customHeight="1" x14ac:dyDescent="0.2">
      <c r="A8" s="11" t="s">
        <v>6</v>
      </c>
      <c r="C8" s="11">
        <v>0.387374</v>
      </c>
      <c r="D8" s="18" t="s">
        <v>38</v>
      </c>
    </row>
    <row r="9" spans="1:6" s="11" customFormat="1" ht="12.95" customHeight="1" x14ac:dyDescent="0.2">
      <c r="A9" s="19" t="s">
        <v>35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11" customFormat="1" ht="12.95" customHeight="1" thickBot="1" x14ac:dyDescent="0.25">
      <c r="C10" s="23" t="s">
        <v>22</v>
      </c>
      <c r="D10" s="23" t="s">
        <v>23</v>
      </c>
    </row>
    <row r="11" spans="1:6" s="11" customFormat="1" ht="12.95" customHeight="1" x14ac:dyDescent="0.2">
      <c r="A11" s="11" t="s">
        <v>18</v>
      </c>
      <c r="C11" s="22">
        <f ca="1">INTERCEPT(INDIRECT($D$9):G985,INDIRECT($C$9):F985)</f>
        <v>3.5109804115436308E-2</v>
      </c>
      <c r="D11" s="12"/>
    </row>
    <row r="12" spans="1:6" s="11" customFormat="1" ht="12.95" customHeight="1" x14ac:dyDescent="0.2">
      <c r="A12" s="11" t="s">
        <v>19</v>
      </c>
      <c r="C12" s="22">
        <f ca="1">SLOPE(INDIRECT($D$9):G985,INDIRECT($C$9):F985)</f>
        <v>8.1204740786498426E-7</v>
      </c>
      <c r="D12" s="12"/>
    </row>
    <row r="13" spans="1:6" s="11" customFormat="1" ht="12.95" customHeight="1" x14ac:dyDescent="0.2">
      <c r="A13" s="11" t="s">
        <v>21</v>
      </c>
      <c r="C13" s="12" t="s">
        <v>16</v>
      </c>
    </row>
    <row r="14" spans="1:6" s="11" customFormat="1" ht="12.95" customHeight="1" x14ac:dyDescent="0.2"/>
    <row r="15" spans="1:6" s="11" customFormat="1" ht="12.95" customHeight="1" x14ac:dyDescent="0.2">
      <c r="A15" s="24" t="s">
        <v>20</v>
      </c>
      <c r="C15" s="25">
        <f ca="1">(C7+C11)+(C8+C12)*INT(MAX(F21:F3526))</f>
        <v>59778.54009062588</v>
      </c>
      <c r="E15" s="26" t="s">
        <v>47</v>
      </c>
      <c r="F15" s="17">
        <v>0</v>
      </c>
    </row>
    <row r="16" spans="1:6" s="11" customFormat="1" ht="12.95" customHeight="1" x14ac:dyDescent="0.2">
      <c r="A16" s="13" t="s">
        <v>7</v>
      </c>
      <c r="C16" s="27">
        <f ca="1">+C8+C12</f>
        <v>0.38737481204740787</v>
      </c>
      <c r="E16" s="26" t="s">
        <v>32</v>
      </c>
      <c r="F16" s="28">
        <f ca="1">NOW()+15018.5+$C$5/24</f>
        <v>60312.757415509259</v>
      </c>
    </row>
    <row r="17" spans="1:21" s="11" customFormat="1" ht="12.95" customHeight="1" thickBot="1" x14ac:dyDescent="0.25">
      <c r="A17" s="26" t="s">
        <v>29</v>
      </c>
      <c r="C17" s="11">
        <f>COUNT(C21:C2184)</f>
        <v>45</v>
      </c>
      <c r="E17" s="26" t="s">
        <v>48</v>
      </c>
      <c r="F17" s="28">
        <f ca="1">ROUND(2*(F16-$C$7)/$C$8,0)/2+F15</f>
        <v>22763</v>
      </c>
    </row>
    <row r="18" spans="1:21" s="11" customFormat="1" ht="12.95" customHeight="1" thickTop="1" thickBot="1" x14ac:dyDescent="0.25">
      <c r="A18" s="13" t="s">
        <v>8</v>
      </c>
      <c r="C18" s="29">
        <f ca="1">+C15</f>
        <v>59778.54009062588</v>
      </c>
      <c r="D18" s="30">
        <f ca="1">+C16</f>
        <v>0.38737481204740787</v>
      </c>
      <c r="E18" s="26" t="s">
        <v>33</v>
      </c>
      <c r="F18" s="22">
        <f ca="1">ROUND(2*(F16-$C$15)/$C$16,0)/2+F15</f>
        <v>1379</v>
      </c>
    </row>
    <row r="19" spans="1:21" s="11" customFormat="1" ht="12.95" customHeight="1" thickTop="1" x14ac:dyDescent="0.2">
      <c r="E19" s="26" t="s">
        <v>34</v>
      </c>
      <c r="F19" s="31">
        <f ca="1">+$C$15+$C$16*F18-15018.5-$C$5/24</f>
        <v>45294.625789772588</v>
      </c>
    </row>
    <row r="20" spans="1:21" s="11" customFormat="1" ht="12.95" customHeight="1" thickBot="1" x14ac:dyDescent="0.25">
      <c r="A20" s="23" t="s">
        <v>9</v>
      </c>
      <c r="B20" s="23" t="s">
        <v>10</v>
      </c>
      <c r="C20" s="23" t="s">
        <v>11</v>
      </c>
      <c r="D20" s="23" t="s">
        <v>15</v>
      </c>
      <c r="E20" s="23" t="s">
        <v>12</v>
      </c>
      <c r="F20" s="23" t="s">
        <v>13</v>
      </c>
      <c r="G20" s="23" t="s">
        <v>14</v>
      </c>
      <c r="H20" s="32" t="s">
        <v>53</v>
      </c>
      <c r="I20" s="32" t="s">
        <v>54</v>
      </c>
      <c r="J20" s="32" t="s">
        <v>55</v>
      </c>
      <c r="K20" s="32" t="s">
        <v>56</v>
      </c>
      <c r="L20" s="32" t="s">
        <v>61</v>
      </c>
      <c r="M20" s="32" t="s">
        <v>27</v>
      </c>
      <c r="N20" s="32" t="s">
        <v>28</v>
      </c>
      <c r="O20" s="32" t="s">
        <v>25</v>
      </c>
      <c r="P20" s="33" t="s">
        <v>24</v>
      </c>
      <c r="Q20" s="23" t="s">
        <v>17</v>
      </c>
      <c r="R20" s="23"/>
      <c r="S20" s="23"/>
      <c r="T20" s="23"/>
      <c r="U20" s="34" t="s">
        <v>46</v>
      </c>
    </row>
    <row r="21" spans="1:21" s="11" customFormat="1" ht="12.95" customHeight="1" x14ac:dyDescent="0.2">
      <c r="A21" s="11" t="s">
        <v>38</v>
      </c>
      <c r="C21" s="35">
        <v>51494.881999999998</v>
      </c>
      <c r="D21" s="35" t="s">
        <v>16</v>
      </c>
      <c r="E21" s="11">
        <f t="shared" ref="E21:E65" si="0">+(C21-C$7)/C$8</f>
        <v>0</v>
      </c>
      <c r="F21" s="11">
        <f t="shared" ref="F21:F65" si="1">ROUND(2*E21,0)/2</f>
        <v>0</v>
      </c>
      <c r="G21" s="11">
        <f t="shared" ref="G21:G65" si="2">+C21-(C$7+F21*C$8)</f>
        <v>0</v>
      </c>
      <c r="I21" s="11">
        <f>+G21</f>
        <v>0</v>
      </c>
      <c r="O21" s="11">
        <f t="shared" ref="O21:O65" ca="1" si="3">+C$11+C$12*$F21</f>
        <v>3.5109804115436308E-2</v>
      </c>
      <c r="Q21" s="36">
        <f t="shared" ref="Q21:Q65" si="4">+C21-15018.5</f>
        <v>36476.381999999998</v>
      </c>
      <c r="R21" s="36"/>
      <c r="S21" s="36"/>
      <c r="T21" s="36"/>
    </row>
    <row r="22" spans="1:21" s="11" customFormat="1" ht="12.95" customHeight="1" x14ac:dyDescent="0.2">
      <c r="A22" s="13" t="s">
        <v>41</v>
      </c>
      <c r="C22" s="35">
        <v>55408.948019041629</v>
      </c>
      <c r="D22" s="35">
        <v>2.0000000000000001E-4</v>
      </c>
      <c r="E22" s="11">
        <f t="shared" si="0"/>
        <v>10104.100995527917</v>
      </c>
      <c r="F22" s="11">
        <f t="shared" si="1"/>
        <v>10104</v>
      </c>
      <c r="G22" s="11">
        <f t="shared" si="2"/>
        <v>3.912304162804503E-2</v>
      </c>
      <c r="L22" s="11">
        <f>+G22</f>
        <v>3.912304162804503E-2</v>
      </c>
      <c r="O22" s="11">
        <f t="shared" ca="1" si="3"/>
        <v>4.3314731124504111E-2</v>
      </c>
      <c r="Q22" s="36">
        <f t="shared" si="4"/>
        <v>40390.448019041629</v>
      </c>
      <c r="R22" s="36"/>
      <c r="S22" s="36"/>
      <c r="T22" s="36"/>
      <c r="U22" s="11" t="str">
        <f>IF(ABS(C22-C21)&lt;0.00001,1,"")</f>
        <v/>
      </c>
    </row>
    <row r="23" spans="1:21" s="11" customFormat="1" ht="12.95" customHeight="1" x14ac:dyDescent="0.2">
      <c r="A23" s="13" t="s">
        <v>41</v>
      </c>
      <c r="C23" s="35">
        <v>55456.793506100083</v>
      </c>
      <c r="D23" s="35">
        <v>6.9999999999999999E-4</v>
      </c>
      <c r="E23" s="11">
        <f t="shared" si="0"/>
        <v>10227.613381641733</v>
      </c>
      <c r="F23" s="11">
        <f t="shared" si="1"/>
        <v>10227.5</v>
      </c>
      <c r="G23" s="11">
        <f t="shared" si="2"/>
        <v>4.3921100084844511E-2</v>
      </c>
      <c r="L23" s="11">
        <f>+G23</f>
        <v>4.3921100084844511E-2</v>
      </c>
      <c r="O23" s="11">
        <f t="shared" ca="1" si="3"/>
        <v>4.3415018979375435E-2</v>
      </c>
      <c r="Q23" s="36">
        <f t="shared" si="4"/>
        <v>40438.293506100083</v>
      </c>
      <c r="R23" s="36"/>
      <c r="S23" s="36"/>
      <c r="T23" s="36"/>
      <c r="U23" s="22"/>
    </row>
    <row r="24" spans="1:21" s="11" customFormat="1" ht="12.95" customHeight="1" x14ac:dyDescent="0.2">
      <c r="A24" s="13" t="s">
        <v>41</v>
      </c>
      <c r="C24" s="35">
        <v>55457.758890173209</v>
      </c>
      <c r="D24" s="35">
        <v>1E-3</v>
      </c>
      <c r="E24" s="11">
        <f t="shared" si="0"/>
        <v>10230.105505721114</v>
      </c>
      <c r="F24" s="11">
        <f t="shared" si="1"/>
        <v>10230</v>
      </c>
      <c r="G24" s="11">
        <f t="shared" si="2"/>
        <v>4.0870173208531924E-2</v>
      </c>
      <c r="L24" s="11">
        <f>+G24</f>
        <v>4.0870173208531924E-2</v>
      </c>
      <c r="O24" s="11">
        <f t="shared" ca="1" si="3"/>
        <v>4.3417049097895094E-2</v>
      </c>
      <c r="Q24" s="36">
        <f t="shared" si="4"/>
        <v>40439.258890173209</v>
      </c>
      <c r="R24" s="36"/>
      <c r="S24" s="36"/>
      <c r="T24" s="36"/>
      <c r="U24" s="22"/>
    </row>
    <row r="25" spans="1:21" s="11" customFormat="1" ht="12.95" customHeight="1" x14ac:dyDescent="0.2">
      <c r="A25" s="13" t="s">
        <v>41</v>
      </c>
      <c r="C25" s="35">
        <v>55457.955999999998</v>
      </c>
      <c r="D25" s="35">
        <v>2E-3</v>
      </c>
      <c r="E25" s="11">
        <f t="shared" si="0"/>
        <v>10230.614341695624</v>
      </c>
      <c r="F25" s="11">
        <f t="shared" si="1"/>
        <v>10230.5</v>
      </c>
      <c r="G25" s="11">
        <f t="shared" si="2"/>
        <v>4.4292999999015592E-2</v>
      </c>
      <c r="L25" s="11">
        <f>+G25</f>
        <v>4.4292999999015592E-2</v>
      </c>
      <c r="O25" s="11">
        <f t="shared" ca="1" si="3"/>
        <v>4.341745512159903E-2</v>
      </c>
      <c r="Q25" s="36">
        <f t="shared" si="4"/>
        <v>40439.455999999998</v>
      </c>
      <c r="R25" s="36"/>
      <c r="S25" s="36"/>
      <c r="T25" s="36"/>
      <c r="U25" s="22"/>
    </row>
    <row r="26" spans="1:21" s="11" customFormat="1" ht="12.95" customHeight="1" x14ac:dyDescent="0.2">
      <c r="A26" s="37" t="s">
        <v>49</v>
      </c>
      <c r="B26" s="4" t="s">
        <v>44</v>
      </c>
      <c r="C26" s="3">
        <v>55622.387699999999</v>
      </c>
      <c r="D26" s="3">
        <v>4.0000000000000002E-4</v>
      </c>
      <c r="E26" s="11">
        <f t="shared" si="0"/>
        <v>10655.092236443337</v>
      </c>
      <c r="F26" s="11">
        <f t="shared" si="1"/>
        <v>10655</v>
      </c>
      <c r="G26" s="11">
        <f t="shared" si="2"/>
        <v>3.5730000003241003E-2</v>
      </c>
      <c r="J26" s="11">
        <f>+G26</f>
        <v>3.5730000003241003E-2</v>
      </c>
      <c r="O26" s="11">
        <f t="shared" ca="1" si="3"/>
        <v>4.3762169246237714E-2</v>
      </c>
      <c r="Q26" s="36">
        <f t="shared" si="4"/>
        <v>40603.887699999999</v>
      </c>
      <c r="R26" s="36"/>
      <c r="S26" s="36"/>
      <c r="T26" s="36"/>
    </row>
    <row r="27" spans="1:21" s="11" customFormat="1" ht="12.95" customHeight="1" x14ac:dyDescent="0.2">
      <c r="A27" s="37" t="s">
        <v>50</v>
      </c>
      <c r="B27" s="4" t="s">
        <v>44</v>
      </c>
      <c r="C27" s="3">
        <v>55800.586380000001</v>
      </c>
      <c r="D27" s="3">
        <v>2.0000000000000001E-4</v>
      </c>
      <c r="E27" s="11">
        <f t="shared" si="0"/>
        <v>11115.109377500821</v>
      </c>
      <c r="F27" s="11">
        <f t="shared" si="1"/>
        <v>11115</v>
      </c>
      <c r="G27" s="11">
        <f t="shared" si="2"/>
        <v>4.2370000002847519E-2</v>
      </c>
      <c r="K27" s="11">
        <f t="shared" ref="K27:K40" si="5">+G27</f>
        <v>4.2370000002847519E-2</v>
      </c>
      <c r="O27" s="11">
        <f t="shared" ca="1" si="3"/>
        <v>4.4135711053855609E-2</v>
      </c>
      <c r="Q27" s="36">
        <f t="shared" si="4"/>
        <v>40782.086380000001</v>
      </c>
      <c r="R27" s="36"/>
      <c r="S27" s="36"/>
      <c r="T27" s="36"/>
    </row>
    <row r="28" spans="1:21" s="11" customFormat="1" ht="12.95" customHeight="1" x14ac:dyDescent="0.2">
      <c r="A28" s="37" t="s">
        <v>50</v>
      </c>
      <c r="B28" s="4" t="s">
        <v>44</v>
      </c>
      <c r="C28" s="3">
        <v>55802.522700000001</v>
      </c>
      <c r="D28" s="3">
        <v>2.0000000000000001E-4</v>
      </c>
      <c r="E28" s="11">
        <f t="shared" si="0"/>
        <v>11120.107957684315</v>
      </c>
      <c r="F28" s="11">
        <f t="shared" si="1"/>
        <v>11120</v>
      </c>
      <c r="G28" s="11">
        <f t="shared" si="2"/>
        <v>4.1820000005827751E-2</v>
      </c>
      <c r="K28" s="11">
        <f t="shared" si="5"/>
        <v>4.1820000005827751E-2</v>
      </c>
      <c r="O28" s="11">
        <f t="shared" ca="1" si="3"/>
        <v>4.4139771290894934E-2</v>
      </c>
      <c r="Q28" s="36">
        <f t="shared" si="4"/>
        <v>40784.022700000001</v>
      </c>
      <c r="R28" s="36"/>
      <c r="S28" s="36"/>
      <c r="T28" s="36"/>
    </row>
    <row r="29" spans="1:21" s="11" customFormat="1" ht="12.95" customHeight="1" x14ac:dyDescent="0.2">
      <c r="A29" s="37" t="s">
        <v>50</v>
      </c>
      <c r="B29" s="4" t="s">
        <v>45</v>
      </c>
      <c r="C29" s="3">
        <v>55807.363669999999</v>
      </c>
      <c r="D29" s="3">
        <v>5.9999999999999995E-4</v>
      </c>
      <c r="E29" s="11">
        <f t="shared" si="0"/>
        <v>11132.604846995413</v>
      </c>
      <c r="F29" s="11">
        <f t="shared" si="1"/>
        <v>11132.5</v>
      </c>
      <c r="G29" s="11">
        <f t="shared" si="2"/>
        <v>4.0614999998069834E-2</v>
      </c>
      <c r="K29" s="11">
        <f t="shared" si="5"/>
        <v>4.0614999998069834E-2</v>
      </c>
      <c r="O29" s="11">
        <f t="shared" ca="1" si="3"/>
        <v>4.4149921883493246E-2</v>
      </c>
      <c r="Q29" s="36">
        <f t="shared" si="4"/>
        <v>40788.863669999999</v>
      </c>
      <c r="R29" s="36"/>
      <c r="S29" s="36"/>
      <c r="T29" s="36"/>
    </row>
    <row r="30" spans="1:21" s="11" customFormat="1" ht="12.95" customHeight="1" x14ac:dyDescent="0.2">
      <c r="A30" s="37" t="s">
        <v>50</v>
      </c>
      <c r="B30" s="4" t="s">
        <v>44</v>
      </c>
      <c r="C30" s="3">
        <v>55807.559000000001</v>
      </c>
      <c r="D30" s="3">
        <v>2.0000000000000001E-4</v>
      </c>
      <c r="E30" s="11">
        <f t="shared" si="0"/>
        <v>11133.109088374551</v>
      </c>
      <c r="F30" s="11">
        <f t="shared" si="1"/>
        <v>11133</v>
      </c>
      <c r="G30" s="11">
        <f t="shared" si="2"/>
        <v>4.2258000001311302E-2</v>
      </c>
      <c r="K30" s="11">
        <f t="shared" si="5"/>
        <v>4.2258000001311302E-2</v>
      </c>
      <c r="O30" s="11">
        <f t="shared" ca="1" si="3"/>
        <v>4.4150327907197182E-2</v>
      </c>
      <c r="Q30" s="36">
        <f t="shared" si="4"/>
        <v>40789.059000000001</v>
      </c>
      <c r="R30" s="36"/>
      <c r="S30" s="36"/>
      <c r="T30" s="36"/>
    </row>
    <row r="31" spans="1:21" s="11" customFormat="1" ht="12.95" customHeight="1" x14ac:dyDescent="0.2">
      <c r="A31" s="37" t="s">
        <v>50</v>
      </c>
      <c r="B31" s="4" t="s">
        <v>44</v>
      </c>
      <c r="C31" s="3">
        <v>55808.335449999999</v>
      </c>
      <c r="D31" s="3">
        <v>5.0000000000000001E-4</v>
      </c>
      <c r="E31" s="11">
        <f t="shared" si="0"/>
        <v>11135.113482061266</v>
      </c>
      <c r="F31" s="11">
        <f t="shared" si="1"/>
        <v>11135</v>
      </c>
      <c r="G31" s="11">
        <f t="shared" si="2"/>
        <v>4.3960000002698507E-2</v>
      </c>
      <c r="K31" s="11">
        <f t="shared" si="5"/>
        <v>4.3960000002698507E-2</v>
      </c>
      <c r="O31" s="11">
        <f t="shared" ca="1" si="3"/>
        <v>4.4151952002012905E-2</v>
      </c>
      <c r="Q31" s="36">
        <f t="shared" si="4"/>
        <v>40789.835449999999</v>
      </c>
      <c r="R31" s="36"/>
      <c r="S31" s="36"/>
      <c r="T31" s="36"/>
    </row>
    <row r="32" spans="1:21" s="11" customFormat="1" ht="12.95" customHeight="1" x14ac:dyDescent="0.2">
      <c r="A32" s="37" t="s">
        <v>50</v>
      </c>
      <c r="B32" s="4" t="s">
        <v>45</v>
      </c>
      <c r="C32" s="3">
        <v>55808.526969999999</v>
      </c>
      <c r="D32" s="3">
        <v>2.9999999999999997E-4</v>
      </c>
      <c r="E32" s="11">
        <f t="shared" si="0"/>
        <v>11135.607887984224</v>
      </c>
      <c r="F32" s="11">
        <f t="shared" si="1"/>
        <v>11135.5</v>
      </c>
      <c r="G32" s="11">
        <f t="shared" si="2"/>
        <v>4.1793000003963243E-2</v>
      </c>
      <c r="K32" s="11">
        <f t="shared" si="5"/>
        <v>4.1793000003963243E-2</v>
      </c>
      <c r="O32" s="11">
        <f t="shared" ca="1" si="3"/>
        <v>4.4152358025716841E-2</v>
      </c>
      <c r="Q32" s="36">
        <f t="shared" si="4"/>
        <v>40790.026969999999</v>
      </c>
      <c r="R32" s="36"/>
      <c r="S32" s="36"/>
      <c r="T32" s="36"/>
    </row>
    <row r="33" spans="1:20" s="11" customFormat="1" ht="12.95" customHeight="1" x14ac:dyDescent="0.2">
      <c r="A33" s="3" t="s">
        <v>43</v>
      </c>
      <c r="B33" s="4" t="s">
        <v>44</v>
      </c>
      <c r="C33" s="3">
        <v>55818.405599999998</v>
      </c>
      <c r="D33" s="3">
        <v>5.0000000000000001E-4</v>
      </c>
      <c r="E33" s="11">
        <f t="shared" si="0"/>
        <v>11161.109418804568</v>
      </c>
      <c r="F33" s="11">
        <f t="shared" si="1"/>
        <v>11161</v>
      </c>
      <c r="G33" s="11">
        <f t="shared" si="2"/>
        <v>4.2386000000988133E-2</v>
      </c>
      <c r="K33" s="11">
        <f t="shared" si="5"/>
        <v>4.2386000000988133E-2</v>
      </c>
      <c r="O33" s="11">
        <f t="shared" ca="1" si="3"/>
        <v>4.4173065234617399E-2</v>
      </c>
      <c r="Q33" s="36">
        <f t="shared" si="4"/>
        <v>40799.905599999998</v>
      </c>
      <c r="R33" s="36"/>
      <c r="S33" s="36"/>
      <c r="T33" s="36"/>
    </row>
    <row r="34" spans="1:20" s="11" customFormat="1" ht="12.95" customHeight="1" x14ac:dyDescent="0.2">
      <c r="A34" s="3" t="s">
        <v>43</v>
      </c>
      <c r="B34" s="4" t="s">
        <v>45</v>
      </c>
      <c r="C34" s="3">
        <v>55818.598400000003</v>
      </c>
      <c r="D34" s="3">
        <v>2.9999999999999997E-4</v>
      </c>
      <c r="E34" s="11">
        <f t="shared" si="0"/>
        <v>11161.607129027774</v>
      </c>
      <c r="F34" s="11">
        <f t="shared" si="1"/>
        <v>11161.5</v>
      </c>
      <c r="G34" s="11">
        <f t="shared" si="2"/>
        <v>4.1499000006297138E-2</v>
      </c>
      <c r="K34" s="11">
        <f t="shared" si="5"/>
        <v>4.1499000006297138E-2</v>
      </c>
      <c r="O34" s="11">
        <f t="shared" ca="1" si="3"/>
        <v>4.4173471258321328E-2</v>
      </c>
      <c r="Q34" s="36">
        <f t="shared" si="4"/>
        <v>40800.098400000003</v>
      </c>
      <c r="R34" s="36"/>
      <c r="S34" s="36"/>
      <c r="T34" s="36"/>
    </row>
    <row r="35" spans="1:20" s="11" customFormat="1" ht="12.95" customHeight="1" x14ac:dyDescent="0.2">
      <c r="A35" s="3" t="s">
        <v>43</v>
      </c>
      <c r="B35" s="4" t="s">
        <v>44</v>
      </c>
      <c r="C35" s="3">
        <v>55819.568099999997</v>
      </c>
      <c r="D35" s="3">
        <v>2.9999999999999997E-4</v>
      </c>
      <c r="E35" s="11">
        <f t="shared" si="0"/>
        <v>11164.110394605726</v>
      </c>
      <c r="F35" s="11">
        <f t="shared" si="1"/>
        <v>11164</v>
      </c>
      <c r="G35" s="11">
        <f t="shared" si="2"/>
        <v>4.2763999997987412E-2</v>
      </c>
      <c r="K35" s="11">
        <f t="shared" si="5"/>
        <v>4.2763999997987412E-2</v>
      </c>
      <c r="O35" s="11">
        <f t="shared" ca="1" si="3"/>
        <v>4.4175501376840995E-2</v>
      </c>
      <c r="Q35" s="36">
        <f t="shared" si="4"/>
        <v>40801.068099999997</v>
      </c>
      <c r="R35" s="36"/>
      <c r="S35" s="36"/>
      <c r="T35" s="36"/>
    </row>
    <row r="36" spans="1:20" s="11" customFormat="1" ht="12.95" customHeight="1" x14ac:dyDescent="0.2">
      <c r="A36" s="3" t="s">
        <v>43</v>
      </c>
      <c r="B36" s="4" t="s">
        <v>45</v>
      </c>
      <c r="C36" s="3">
        <v>55820.535300000003</v>
      </c>
      <c r="D36" s="3">
        <v>4.0000000000000002E-4</v>
      </c>
      <c r="E36" s="11">
        <f t="shared" si="0"/>
        <v>11166.607206472312</v>
      </c>
      <c r="F36" s="11">
        <f t="shared" si="1"/>
        <v>11166.5</v>
      </c>
      <c r="G36" s="11">
        <f t="shared" si="2"/>
        <v>4.1529000009177253E-2</v>
      </c>
      <c r="K36" s="11">
        <f t="shared" si="5"/>
        <v>4.1529000009177253E-2</v>
      </c>
      <c r="O36" s="11">
        <f t="shared" ca="1" si="3"/>
        <v>4.4177531495360654E-2</v>
      </c>
      <c r="Q36" s="36">
        <f t="shared" si="4"/>
        <v>40802.035300000003</v>
      </c>
      <c r="R36" s="36"/>
      <c r="S36" s="36"/>
      <c r="T36" s="36"/>
    </row>
    <row r="37" spans="1:20" s="11" customFormat="1" ht="12.95" customHeight="1" x14ac:dyDescent="0.2">
      <c r="A37" s="3" t="s">
        <v>43</v>
      </c>
      <c r="B37" s="4" t="s">
        <v>44</v>
      </c>
      <c r="C37" s="3">
        <v>55821.5049</v>
      </c>
      <c r="D37" s="3">
        <v>4.0000000000000002E-4</v>
      </c>
      <c r="E37" s="11">
        <f t="shared" si="0"/>
        <v>11169.110213901817</v>
      </c>
      <c r="F37" s="11">
        <f t="shared" si="1"/>
        <v>11169</v>
      </c>
      <c r="G37" s="11">
        <f t="shared" si="2"/>
        <v>4.2694000003393739E-2</v>
      </c>
      <c r="K37" s="11">
        <f t="shared" si="5"/>
        <v>4.2694000003393739E-2</v>
      </c>
      <c r="O37" s="11">
        <f t="shared" ca="1" si="3"/>
        <v>4.4179561613880314E-2</v>
      </c>
      <c r="Q37" s="36">
        <f t="shared" si="4"/>
        <v>40803.0049</v>
      </c>
      <c r="R37" s="36"/>
      <c r="S37" s="36"/>
      <c r="T37" s="36"/>
    </row>
    <row r="38" spans="1:20" s="11" customFormat="1" ht="12.95" customHeight="1" x14ac:dyDescent="0.2">
      <c r="A38" s="3" t="s">
        <v>43</v>
      </c>
      <c r="B38" s="4" t="s">
        <v>44</v>
      </c>
      <c r="C38" s="3">
        <v>55833.513599999998</v>
      </c>
      <c r="D38" s="3">
        <v>2.9999999999999997E-4</v>
      </c>
      <c r="E38" s="11">
        <f t="shared" si="0"/>
        <v>11200.110487539176</v>
      </c>
      <c r="F38" s="11">
        <f t="shared" si="1"/>
        <v>11200</v>
      </c>
      <c r="G38" s="11">
        <f t="shared" si="2"/>
        <v>4.2800000002898742E-2</v>
      </c>
      <c r="K38" s="11">
        <f t="shared" si="5"/>
        <v>4.2800000002898742E-2</v>
      </c>
      <c r="O38" s="11">
        <f t="shared" ca="1" si="3"/>
        <v>4.4204735083524134E-2</v>
      </c>
      <c r="Q38" s="36">
        <f t="shared" si="4"/>
        <v>40815.013599999998</v>
      </c>
      <c r="R38" s="36"/>
      <c r="S38" s="36"/>
      <c r="T38" s="36"/>
    </row>
    <row r="39" spans="1:20" s="11" customFormat="1" ht="12.95" customHeight="1" x14ac:dyDescent="0.2">
      <c r="A39" s="3" t="s">
        <v>43</v>
      </c>
      <c r="B39" s="4" t="s">
        <v>45</v>
      </c>
      <c r="C39" s="3">
        <v>55834.481399999997</v>
      </c>
      <c r="D39" s="3">
        <v>2.9999999999999997E-4</v>
      </c>
      <c r="E39" s="11">
        <f t="shared" si="0"/>
        <v>11202.608848296477</v>
      </c>
      <c r="F39" s="11">
        <f t="shared" si="1"/>
        <v>11202.5</v>
      </c>
      <c r="G39" s="11">
        <f t="shared" si="2"/>
        <v>4.2164999998931307E-2</v>
      </c>
      <c r="K39" s="11">
        <f t="shared" si="5"/>
        <v>4.2164999998931307E-2</v>
      </c>
      <c r="O39" s="11">
        <f t="shared" ca="1" si="3"/>
        <v>4.4206765202043793E-2</v>
      </c>
      <c r="Q39" s="36">
        <f t="shared" si="4"/>
        <v>40815.981399999997</v>
      </c>
      <c r="R39" s="36"/>
      <c r="S39" s="36"/>
      <c r="T39" s="36"/>
    </row>
    <row r="40" spans="1:20" s="11" customFormat="1" ht="12.95" customHeight="1" x14ac:dyDescent="0.2">
      <c r="A40" s="3" t="s">
        <v>43</v>
      </c>
      <c r="B40" s="4" t="s">
        <v>44</v>
      </c>
      <c r="C40" s="3">
        <v>55835.450100000002</v>
      </c>
      <c r="D40" s="3">
        <v>2.9999999999999997E-4</v>
      </c>
      <c r="E40" s="11">
        <f t="shared" si="0"/>
        <v>11205.109532389897</v>
      </c>
      <c r="F40" s="11">
        <f t="shared" si="1"/>
        <v>11205</v>
      </c>
      <c r="G40" s="11">
        <f t="shared" si="2"/>
        <v>4.2430000001331791E-2</v>
      </c>
      <c r="K40" s="11">
        <f t="shared" si="5"/>
        <v>4.2430000001331791E-2</v>
      </c>
      <c r="O40" s="11">
        <f t="shared" ca="1" si="3"/>
        <v>4.420879532056346E-2</v>
      </c>
      <c r="Q40" s="36">
        <f t="shared" si="4"/>
        <v>40816.950100000002</v>
      </c>
      <c r="R40" s="36"/>
      <c r="S40" s="36"/>
      <c r="T40" s="36"/>
    </row>
    <row r="41" spans="1:20" s="11" customFormat="1" ht="12.95" customHeight="1" x14ac:dyDescent="0.2">
      <c r="A41" s="38" t="s">
        <v>42</v>
      </c>
      <c r="B41" s="37"/>
      <c r="C41" s="3">
        <v>55835.837599999999</v>
      </c>
      <c r="D41" s="3">
        <v>2.9999999999999997E-4</v>
      </c>
      <c r="E41" s="11">
        <f t="shared" si="0"/>
        <v>11206.109857656944</v>
      </c>
      <c r="F41" s="11">
        <f t="shared" si="1"/>
        <v>11206</v>
      </c>
      <c r="G41" s="11">
        <f t="shared" si="2"/>
        <v>4.2556000000331551E-2</v>
      </c>
      <c r="L41" s="11">
        <f>+G41</f>
        <v>4.2556000000331551E-2</v>
      </c>
      <c r="O41" s="11">
        <f t="shared" ca="1" si="3"/>
        <v>4.4209607367971318E-2</v>
      </c>
      <c r="Q41" s="36">
        <f t="shared" si="4"/>
        <v>40817.337599999999</v>
      </c>
      <c r="R41" s="36"/>
      <c r="S41" s="36"/>
      <c r="T41" s="36"/>
    </row>
    <row r="42" spans="1:20" s="11" customFormat="1" ht="12.95" customHeight="1" x14ac:dyDescent="0.2">
      <c r="A42" s="38" t="s">
        <v>42</v>
      </c>
      <c r="B42" s="37"/>
      <c r="C42" s="3">
        <v>55848.814100000003</v>
      </c>
      <c r="D42" s="3">
        <v>2.0000000000000001E-4</v>
      </c>
      <c r="E42" s="11">
        <f t="shared" si="0"/>
        <v>11239.608492051624</v>
      </c>
      <c r="F42" s="11">
        <f t="shared" si="1"/>
        <v>11239.5</v>
      </c>
      <c r="G42" s="11">
        <f t="shared" si="2"/>
        <v>4.2027000003145076E-2</v>
      </c>
      <c r="L42" s="11">
        <f>+G42</f>
        <v>4.2027000003145076E-2</v>
      </c>
      <c r="O42" s="11">
        <f t="shared" ca="1" si="3"/>
        <v>4.4236810956134798E-2</v>
      </c>
      <c r="Q42" s="36">
        <f t="shared" si="4"/>
        <v>40830.314100000003</v>
      </c>
      <c r="R42" s="36"/>
      <c r="S42" s="36"/>
      <c r="T42" s="36"/>
    </row>
    <row r="43" spans="1:20" s="11" customFormat="1" ht="12.95" customHeight="1" x14ac:dyDescent="0.2">
      <c r="A43" s="37" t="s">
        <v>50</v>
      </c>
      <c r="B43" s="4" t="s">
        <v>44</v>
      </c>
      <c r="C43" s="3">
        <v>56155.425069999998</v>
      </c>
      <c r="D43" s="3">
        <v>4.0000000000000002E-4</v>
      </c>
      <c r="E43" s="11">
        <f t="shared" si="0"/>
        <v>12031.119977076416</v>
      </c>
      <c r="F43" s="11">
        <f t="shared" si="1"/>
        <v>12031</v>
      </c>
      <c r="G43" s="11">
        <f t="shared" si="2"/>
        <v>4.6476000003167428E-2</v>
      </c>
      <c r="K43" s="11">
        <f>+G43</f>
        <v>4.6476000003167428E-2</v>
      </c>
      <c r="O43" s="11">
        <f t="shared" ca="1" si="3"/>
        <v>4.4879546479459936E-2</v>
      </c>
      <c r="Q43" s="36">
        <f t="shared" si="4"/>
        <v>41136.925069999998</v>
      </c>
      <c r="R43" s="36"/>
      <c r="S43" s="36"/>
      <c r="T43" s="36"/>
    </row>
    <row r="44" spans="1:20" s="11" customFormat="1" ht="12.95" customHeight="1" x14ac:dyDescent="0.2">
      <c r="A44" s="5" t="s">
        <v>51</v>
      </c>
      <c r="B44" s="38"/>
      <c r="C44" s="5">
        <v>56297.5893</v>
      </c>
      <c r="D44" s="5">
        <v>2.0000000000000001E-4</v>
      </c>
      <c r="E44" s="11">
        <f t="shared" si="0"/>
        <v>12398.114741825733</v>
      </c>
      <c r="F44" s="11">
        <f t="shared" si="1"/>
        <v>12398</v>
      </c>
      <c r="G44" s="11">
        <f t="shared" si="2"/>
        <v>4.4448000000556931E-2</v>
      </c>
      <c r="L44" s="11">
        <f>+G44</f>
        <v>4.4448000000556931E-2</v>
      </c>
      <c r="O44" s="11">
        <f t="shared" ca="1" si="3"/>
        <v>4.5177567878146384E-2</v>
      </c>
      <c r="Q44" s="36">
        <f t="shared" si="4"/>
        <v>41279.0893</v>
      </c>
      <c r="R44" s="36"/>
      <c r="S44" s="36"/>
      <c r="T44" s="36"/>
    </row>
    <row r="45" spans="1:20" s="11" customFormat="1" ht="12.95" customHeight="1" x14ac:dyDescent="0.2">
      <c r="A45" s="39" t="s">
        <v>2</v>
      </c>
      <c r="B45" s="40" t="s">
        <v>45</v>
      </c>
      <c r="C45" s="39">
        <v>56948.190599999856</v>
      </c>
      <c r="D45" s="39" t="s">
        <v>59</v>
      </c>
      <c r="E45" s="11">
        <f t="shared" si="0"/>
        <v>14077.631952582926</v>
      </c>
      <c r="F45" s="11">
        <f t="shared" si="1"/>
        <v>14077.5</v>
      </c>
      <c r="G45" s="11">
        <f t="shared" si="2"/>
        <v>5.1114999856508803E-2</v>
      </c>
      <c r="K45" s="11">
        <f>+G45</f>
        <v>5.1114999856508803E-2</v>
      </c>
      <c r="O45" s="11">
        <f t="shared" ca="1" si="3"/>
        <v>4.6541401499655626E-2</v>
      </c>
      <c r="Q45" s="36">
        <f t="shared" si="4"/>
        <v>41929.690599999856</v>
      </c>
    </row>
    <row r="46" spans="1:20" s="11" customFormat="1" ht="12.95" customHeight="1" x14ac:dyDescent="0.2">
      <c r="A46" s="41" t="s">
        <v>52</v>
      </c>
      <c r="B46" s="4"/>
      <c r="C46" s="41">
        <v>56978.4087</v>
      </c>
      <c r="D46" s="41">
        <v>3.0000000000000001E-3</v>
      </c>
      <c r="E46" s="11">
        <f t="shared" si="0"/>
        <v>14155.639511170089</v>
      </c>
      <c r="F46" s="11">
        <f t="shared" si="1"/>
        <v>14155.5</v>
      </c>
      <c r="G46" s="11">
        <f t="shared" si="2"/>
        <v>5.4043000003730413E-2</v>
      </c>
      <c r="J46" s="11">
        <f>+G46</f>
        <v>5.4043000003730413E-2</v>
      </c>
      <c r="O46" s="11">
        <f t="shared" ca="1" si="3"/>
        <v>4.6604741197469095E-2</v>
      </c>
      <c r="Q46" s="36">
        <f t="shared" si="4"/>
        <v>41959.9087</v>
      </c>
      <c r="R46" s="36"/>
      <c r="S46" s="36"/>
      <c r="T46" s="36"/>
    </row>
    <row r="47" spans="1:20" s="11" customFormat="1" ht="12.95" customHeight="1" x14ac:dyDescent="0.2">
      <c r="A47" s="42" t="s">
        <v>60</v>
      </c>
      <c r="B47" s="43" t="s">
        <v>45</v>
      </c>
      <c r="C47" s="42">
        <v>57026.058199999999</v>
      </c>
      <c r="D47" s="42" t="s">
        <v>59</v>
      </c>
      <c r="E47" s="11">
        <f t="shared" si="0"/>
        <v>14278.64595971852</v>
      </c>
      <c r="F47" s="11">
        <f t="shared" si="1"/>
        <v>14278.5</v>
      </c>
      <c r="G47" s="11">
        <f t="shared" si="2"/>
        <v>5.654099999810569E-2</v>
      </c>
      <c r="K47" s="11">
        <f t="shared" ref="K47:K54" si="6">+G47</f>
        <v>5.654099999810569E-2</v>
      </c>
      <c r="O47" s="11">
        <f t="shared" ca="1" si="3"/>
        <v>4.6704623028636483E-2</v>
      </c>
      <c r="Q47" s="36">
        <f t="shared" si="4"/>
        <v>42007.558199999999</v>
      </c>
    </row>
    <row r="48" spans="1:20" s="11" customFormat="1" ht="12.95" customHeight="1" x14ac:dyDescent="0.2">
      <c r="A48" s="6" t="s">
        <v>1</v>
      </c>
      <c r="B48" s="7" t="s">
        <v>44</v>
      </c>
      <c r="C48" s="6">
        <v>57031.667500000003</v>
      </c>
      <c r="D48" s="6">
        <v>2.0000000000000001E-4</v>
      </c>
      <c r="E48" s="11">
        <f t="shared" si="0"/>
        <v>14293.126281061726</v>
      </c>
      <c r="F48" s="11">
        <f t="shared" si="1"/>
        <v>14293</v>
      </c>
      <c r="G48" s="11">
        <f t="shared" si="2"/>
        <v>4.8918000007688534E-2</v>
      </c>
      <c r="K48" s="11">
        <f t="shared" si="6"/>
        <v>4.8918000007688534E-2</v>
      </c>
      <c r="O48" s="11">
        <f t="shared" ca="1" si="3"/>
        <v>4.6716397716050531E-2</v>
      </c>
      <c r="Q48" s="36">
        <f t="shared" si="4"/>
        <v>42013.167500000003</v>
      </c>
    </row>
    <row r="49" spans="1:20" s="11" customFormat="1" ht="12.95" customHeight="1" x14ac:dyDescent="0.2">
      <c r="A49" s="42" t="s">
        <v>60</v>
      </c>
      <c r="B49" s="43" t="s">
        <v>44</v>
      </c>
      <c r="C49" s="42">
        <v>57054.909500000002</v>
      </c>
      <c r="D49" s="42" t="s">
        <v>59</v>
      </c>
      <c r="E49" s="11">
        <f t="shared" si="0"/>
        <v>14353.125145208516</v>
      </c>
      <c r="F49" s="11">
        <f t="shared" si="1"/>
        <v>14353</v>
      </c>
      <c r="G49" s="11">
        <f t="shared" si="2"/>
        <v>4.8478000004251953E-2</v>
      </c>
      <c r="K49" s="11">
        <f t="shared" si="6"/>
        <v>4.8478000004251953E-2</v>
      </c>
      <c r="O49" s="11">
        <f t="shared" ca="1" si="3"/>
        <v>4.6765120560522427E-2</v>
      </c>
      <c r="Q49" s="36">
        <f t="shared" si="4"/>
        <v>42036.409500000002</v>
      </c>
    </row>
    <row r="50" spans="1:20" s="11" customFormat="1" ht="12.95" customHeight="1" x14ac:dyDescent="0.2">
      <c r="A50" s="6" t="s">
        <v>1</v>
      </c>
      <c r="B50" s="7" t="s">
        <v>45</v>
      </c>
      <c r="C50" s="6">
        <v>57310.774599999997</v>
      </c>
      <c r="D50" s="6">
        <v>1.2999999999999999E-3</v>
      </c>
      <c r="E50" s="11">
        <f t="shared" si="0"/>
        <v>15013.636950337399</v>
      </c>
      <c r="F50" s="11">
        <f t="shared" si="1"/>
        <v>15013.5</v>
      </c>
      <c r="G50" s="11">
        <f t="shared" si="2"/>
        <v>5.3051000002596993E-2</v>
      </c>
      <c r="K50" s="11">
        <f t="shared" si="6"/>
        <v>5.3051000002596993E-2</v>
      </c>
      <c r="O50" s="11">
        <f t="shared" ca="1" si="3"/>
        <v>4.730147787341725E-2</v>
      </c>
      <c r="Q50" s="36">
        <f t="shared" si="4"/>
        <v>42292.274599999997</v>
      </c>
    </row>
    <row r="51" spans="1:20" s="11" customFormat="1" ht="12.95" customHeight="1" x14ac:dyDescent="0.2">
      <c r="A51" s="6" t="s">
        <v>1</v>
      </c>
      <c r="B51" s="7" t="s">
        <v>44</v>
      </c>
      <c r="C51" s="6">
        <v>57310.965499999998</v>
      </c>
      <c r="D51" s="6">
        <v>2.0000000000000001E-4</v>
      </c>
      <c r="E51" s="11">
        <f t="shared" si="0"/>
        <v>15014.129755739932</v>
      </c>
      <c r="F51" s="11">
        <f t="shared" si="1"/>
        <v>15014</v>
      </c>
      <c r="G51" s="11">
        <f t="shared" si="2"/>
        <v>5.0263999997696374E-2</v>
      </c>
      <c r="K51" s="11">
        <f t="shared" si="6"/>
        <v>5.0263999997696374E-2</v>
      </c>
      <c r="O51" s="11">
        <f t="shared" ca="1" si="3"/>
        <v>4.7301883897121179E-2</v>
      </c>
      <c r="Q51" s="36">
        <f t="shared" si="4"/>
        <v>42292.465499999998</v>
      </c>
    </row>
    <row r="52" spans="1:20" s="11" customFormat="1" ht="12.95" customHeight="1" x14ac:dyDescent="0.2">
      <c r="A52" s="44" t="s">
        <v>58</v>
      </c>
      <c r="B52" s="45" t="s">
        <v>44</v>
      </c>
      <c r="C52" s="46">
        <v>57328.396000000001</v>
      </c>
      <c r="D52" s="46">
        <v>1.6999999999999999E-3</v>
      </c>
      <c r="E52" s="11">
        <f t="shared" si="0"/>
        <v>15059.126322365473</v>
      </c>
      <c r="F52" s="11">
        <f t="shared" si="1"/>
        <v>15059</v>
      </c>
      <c r="G52" s="11">
        <f t="shared" si="2"/>
        <v>4.8934000005829148E-2</v>
      </c>
      <c r="K52" s="11">
        <f t="shared" si="6"/>
        <v>4.8934000005829148E-2</v>
      </c>
      <c r="O52" s="11">
        <f t="shared" ca="1" si="3"/>
        <v>4.7338426030475105E-2</v>
      </c>
      <c r="Q52" s="36">
        <f t="shared" si="4"/>
        <v>42309.896000000001</v>
      </c>
    </row>
    <row r="53" spans="1:20" s="11" customFormat="1" ht="12.95" customHeight="1" x14ac:dyDescent="0.2">
      <c r="A53" s="44" t="s">
        <v>58</v>
      </c>
      <c r="B53" s="45" t="s">
        <v>44</v>
      </c>
      <c r="C53" s="46">
        <v>57328.602599999998</v>
      </c>
      <c r="D53" s="46">
        <v>2E-3</v>
      </c>
      <c r="E53" s="11">
        <f t="shared" si="0"/>
        <v>15059.659657075592</v>
      </c>
      <c r="F53" s="11">
        <f t="shared" si="1"/>
        <v>15059.5</v>
      </c>
      <c r="G53" s="11">
        <f t="shared" si="2"/>
        <v>6.1847000004490837E-2</v>
      </c>
      <c r="K53" s="11">
        <f t="shared" si="6"/>
        <v>6.1847000004490837E-2</v>
      </c>
      <c r="O53" s="11">
        <f t="shared" ca="1" si="3"/>
        <v>4.7338832054179041E-2</v>
      </c>
      <c r="Q53" s="36">
        <f t="shared" si="4"/>
        <v>42310.102599999998</v>
      </c>
    </row>
    <row r="54" spans="1:20" s="11" customFormat="1" ht="12.95" customHeight="1" x14ac:dyDescent="0.2">
      <c r="A54" s="44" t="s">
        <v>58</v>
      </c>
      <c r="B54" s="45" t="s">
        <v>44</v>
      </c>
      <c r="C54" s="46">
        <v>57383.404300000002</v>
      </c>
      <c r="D54" s="46">
        <v>5.0000000000000001E-4</v>
      </c>
      <c r="E54" s="11">
        <f t="shared" si="0"/>
        <v>15201.129399495072</v>
      </c>
      <c r="F54" s="11">
        <f t="shared" si="1"/>
        <v>15201</v>
      </c>
      <c r="G54" s="11">
        <f t="shared" si="2"/>
        <v>5.0126000001910143E-2</v>
      </c>
      <c r="K54" s="11">
        <f t="shared" si="6"/>
        <v>5.0126000001910143E-2</v>
      </c>
      <c r="O54" s="11">
        <f t="shared" ca="1" si="3"/>
        <v>4.7453736762391938E-2</v>
      </c>
      <c r="Q54" s="36">
        <f t="shared" si="4"/>
        <v>42364.904300000002</v>
      </c>
    </row>
    <row r="55" spans="1:20" s="11" customFormat="1" ht="12.95" customHeight="1" x14ac:dyDescent="0.2">
      <c r="A55" s="38" t="s">
        <v>57</v>
      </c>
      <c r="B55" s="37"/>
      <c r="C55" s="3">
        <v>57626.872300000003</v>
      </c>
      <c r="D55" s="3">
        <v>2.0000000000000001E-4</v>
      </c>
      <c r="E55" s="11">
        <f t="shared" si="0"/>
        <v>15829.638282383446</v>
      </c>
      <c r="F55" s="11">
        <f t="shared" si="1"/>
        <v>15829.5</v>
      </c>
      <c r="G55" s="11">
        <f t="shared" si="2"/>
        <v>5.356700000265846E-2</v>
      </c>
      <c r="L55" s="11">
        <f>+G55</f>
        <v>5.356700000265846E-2</v>
      </c>
      <c r="O55" s="11">
        <f t="shared" ca="1" si="3"/>
        <v>4.7964108558235075E-2</v>
      </c>
      <c r="Q55" s="36">
        <f t="shared" si="4"/>
        <v>42608.372300000003</v>
      </c>
      <c r="R55" s="36"/>
      <c r="S55" s="36"/>
      <c r="T55" s="36"/>
    </row>
    <row r="56" spans="1:20" s="11" customFormat="1" ht="12.95" customHeight="1" x14ac:dyDescent="0.2">
      <c r="A56" s="6" t="s">
        <v>0</v>
      </c>
      <c r="B56" s="7" t="s">
        <v>44</v>
      </c>
      <c r="C56" s="6">
        <v>57755.672500000001</v>
      </c>
      <c r="D56" s="6">
        <v>1E-4</v>
      </c>
      <c r="E56" s="11">
        <f t="shared" si="0"/>
        <v>16162.134010026493</v>
      </c>
      <c r="F56" s="11">
        <f t="shared" si="1"/>
        <v>16162</v>
      </c>
      <c r="G56" s="11">
        <f t="shared" si="2"/>
        <v>5.1912000002630521E-2</v>
      </c>
      <c r="K56" s="11">
        <f>+G56</f>
        <v>5.1912000002630521E-2</v>
      </c>
      <c r="O56" s="11">
        <f t="shared" ca="1" si="3"/>
        <v>4.8234114321350184E-2</v>
      </c>
      <c r="Q56" s="36">
        <f t="shared" si="4"/>
        <v>42737.172500000001</v>
      </c>
    </row>
    <row r="57" spans="1:20" s="11" customFormat="1" ht="12.95" customHeight="1" x14ac:dyDescent="0.2">
      <c r="A57" s="47" t="s">
        <v>63</v>
      </c>
      <c r="C57" s="35">
        <v>58380.895700000001</v>
      </c>
      <c r="D57" s="35">
        <v>6.9999999999999999E-4</v>
      </c>
      <c r="E57" s="11">
        <f t="shared" si="0"/>
        <v>17776.138047468346</v>
      </c>
      <c r="F57" s="11">
        <f t="shared" si="1"/>
        <v>17776</v>
      </c>
      <c r="G57" s="11">
        <f t="shared" si="2"/>
        <v>5.3476000000955537E-2</v>
      </c>
      <c r="L57" s="11">
        <f t="shared" ref="L57:L65" si="7">+G57</f>
        <v>5.3476000000955537E-2</v>
      </c>
      <c r="O57" s="11">
        <f t="shared" ca="1" si="3"/>
        <v>4.9544758837644268E-2</v>
      </c>
      <c r="Q57" s="36">
        <f t="shared" si="4"/>
        <v>43362.395700000001</v>
      </c>
    </row>
    <row r="58" spans="1:20" s="11" customFormat="1" ht="12.95" customHeight="1" x14ac:dyDescent="0.2">
      <c r="A58" s="48" t="s">
        <v>64</v>
      </c>
      <c r="B58" s="49" t="s">
        <v>45</v>
      </c>
      <c r="C58" s="50">
        <v>58433.391949999997</v>
      </c>
      <c r="D58" s="50">
        <v>1.8000000000000001E-4</v>
      </c>
      <c r="E58" s="11">
        <f t="shared" si="0"/>
        <v>17911.656306308632</v>
      </c>
      <c r="F58" s="11">
        <f t="shared" si="1"/>
        <v>17911.5</v>
      </c>
      <c r="G58" s="11">
        <f t="shared" si="2"/>
        <v>6.0549000001628883E-2</v>
      </c>
      <c r="L58" s="11">
        <f t="shared" si="7"/>
        <v>6.0549000001628883E-2</v>
      </c>
      <c r="O58" s="11">
        <f t="shared" ca="1" si="3"/>
        <v>4.9654791261409974E-2</v>
      </c>
      <c r="Q58" s="36">
        <f t="shared" si="4"/>
        <v>43414.891949999997</v>
      </c>
    </row>
    <row r="59" spans="1:20" s="11" customFormat="1" ht="12.95" customHeight="1" x14ac:dyDescent="0.2">
      <c r="A59" s="47" t="s">
        <v>63</v>
      </c>
      <c r="C59" s="35">
        <v>58474.642899999999</v>
      </c>
      <c r="D59" s="35">
        <v>2.9999999999999997E-4</v>
      </c>
      <c r="E59" s="11">
        <f t="shared" si="0"/>
        <v>18018.144996824776</v>
      </c>
      <c r="F59" s="11">
        <f t="shared" si="1"/>
        <v>18018</v>
      </c>
      <c r="G59" s="11">
        <f t="shared" si="2"/>
        <v>5.616800000279909E-2</v>
      </c>
      <c r="L59" s="11">
        <f t="shared" si="7"/>
        <v>5.616800000279909E-2</v>
      </c>
      <c r="O59" s="11">
        <f t="shared" ca="1" si="3"/>
        <v>4.9741274310347597E-2</v>
      </c>
      <c r="Q59" s="36">
        <f t="shared" si="4"/>
        <v>43456.142899999999</v>
      </c>
    </row>
    <row r="60" spans="1:20" s="11" customFormat="1" ht="12.95" customHeight="1" x14ac:dyDescent="0.2">
      <c r="A60" s="13" t="s">
        <v>62</v>
      </c>
      <c r="C60" s="35">
        <v>59171.728499999997</v>
      </c>
      <c r="D60" s="35">
        <v>2.9999999999999997E-4</v>
      </c>
      <c r="E60" s="11">
        <f t="shared" si="0"/>
        <v>19817.660710321292</v>
      </c>
      <c r="F60" s="11">
        <f t="shared" si="1"/>
        <v>19817.5</v>
      </c>
      <c r="G60" s="11">
        <f t="shared" si="2"/>
        <v>6.2254999997094274E-2</v>
      </c>
      <c r="L60" s="11">
        <f t="shared" si="7"/>
        <v>6.2254999997094274E-2</v>
      </c>
      <c r="O60" s="11">
        <f t="shared" ca="1" si="3"/>
        <v>5.1202553620800631E-2</v>
      </c>
      <c r="Q60" s="36">
        <f t="shared" si="4"/>
        <v>44153.228499999997</v>
      </c>
    </row>
    <row r="61" spans="1:20" s="11" customFormat="1" ht="12.95" customHeight="1" x14ac:dyDescent="0.2">
      <c r="A61" s="10" t="s">
        <v>69</v>
      </c>
      <c r="B61" s="55" t="s">
        <v>44</v>
      </c>
      <c r="C61" s="56">
        <v>59510.785499999998</v>
      </c>
      <c r="D61" s="57">
        <v>2.0000000000000001E-4</v>
      </c>
      <c r="E61" s="11">
        <f t="shared" si="0"/>
        <v>20692.931120828969</v>
      </c>
      <c r="F61" s="11">
        <f t="shared" si="1"/>
        <v>20693</v>
      </c>
      <c r="G61" s="11">
        <f t="shared" si="2"/>
        <v>-2.6681999996071681E-2</v>
      </c>
      <c r="L61" s="11">
        <f t="shared" si="7"/>
        <v>-2.6681999996071681E-2</v>
      </c>
      <c r="O61" s="11">
        <f t="shared" ca="1" si="3"/>
        <v>5.191350112638643E-2</v>
      </c>
      <c r="Q61" s="36">
        <f t="shared" si="4"/>
        <v>44492.285499999998</v>
      </c>
    </row>
    <row r="62" spans="1:20" s="11" customFormat="1" ht="12.95" customHeight="1" x14ac:dyDescent="0.2">
      <c r="A62" s="8" t="s">
        <v>66</v>
      </c>
      <c r="B62" s="9" t="s">
        <v>45</v>
      </c>
      <c r="C62" s="58">
        <v>59516.287300000004</v>
      </c>
      <c r="D62" s="59">
        <v>2.9999999999999997E-4</v>
      </c>
      <c r="E62" s="11">
        <f t="shared" si="0"/>
        <v>20707.133932581964</v>
      </c>
      <c r="F62" s="11">
        <f t="shared" si="1"/>
        <v>20707</v>
      </c>
      <c r="G62" s="11">
        <f t="shared" si="2"/>
        <v>5.1882000007026363E-2</v>
      </c>
      <c r="L62" s="11">
        <f t="shared" si="7"/>
        <v>5.1882000007026363E-2</v>
      </c>
      <c r="O62" s="11">
        <f t="shared" ca="1" si="3"/>
        <v>5.1924869790096535E-2</v>
      </c>
      <c r="Q62" s="36">
        <f t="shared" si="4"/>
        <v>44497.787300000004</v>
      </c>
    </row>
    <row r="63" spans="1:20" s="11" customFormat="1" ht="12.95" customHeight="1" x14ac:dyDescent="0.2">
      <c r="A63" s="51" t="s">
        <v>65</v>
      </c>
      <c r="B63" s="52"/>
      <c r="C63" s="53">
        <v>59524.819900000002</v>
      </c>
      <c r="D63" s="53">
        <v>2.9999999999999997E-4</v>
      </c>
      <c r="E63" s="11">
        <f t="shared" si="0"/>
        <v>20729.160707739818</v>
      </c>
      <c r="F63" s="11">
        <f t="shared" si="1"/>
        <v>20729</v>
      </c>
      <c r="G63" s="11">
        <f t="shared" si="2"/>
        <v>6.2254000004031695E-2</v>
      </c>
      <c r="L63" s="11">
        <f t="shared" si="7"/>
        <v>6.2254000004031695E-2</v>
      </c>
      <c r="O63" s="11">
        <f t="shared" ca="1" si="3"/>
        <v>5.1942734833069562E-2</v>
      </c>
      <c r="Q63" s="36">
        <f t="shared" si="4"/>
        <v>44506.319900000002</v>
      </c>
    </row>
    <row r="64" spans="1:20" s="11" customFormat="1" ht="12.95" customHeight="1" x14ac:dyDescent="0.2">
      <c r="A64" s="8" t="s">
        <v>67</v>
      </c>
      <c r="B64" s="9" t="s">
        <v>44</v>
      </c>
      <c r="C64" s="58">
        <v>59556.387999999999</v>
      </c>
      <c r="D64" s="59">
        <v>2.0999999999999999E-3</v>
      </c>
      <c r="E64" s="11">
        <f t="shared" si="0"/>
        <v>20810.653270482791</v>
      </c>
      <c r="F64" s="11">
        <f t="shared" si="1"/>
        <v>20810.5</v>
      </c>
      <c r="G64" s="11">
        <f t="shared" si="2"/>
        <v>5.9373000003688503E-2</v>
      </c>
      <c r="L64" s="11">
        <f t="shared" si="7"/>
        <v>5.9373000003688503E-2</v>
      </c>
      <c r="O64" s="11">
        <f t="shared" ca="1" si="3"/>
        <v>5.2008916696810563E-2</v>
      </c>
      <c r="Q64" s="36">
        <f t="shared" si="4"/>
        <v>44537.887999999999</v>
      </c>
    </row>
    <row r="65" spans="1:17" s="11" customFormat="1" ht="12.95" customHeight="1" x14ac:dyDescent="0.2">
      <c r="A65" s="54" t="s">
        <v>68</v>
      </c>
      <c r="B65" s="54" t="s">
        <v>44</v>
      </c>
      <c r="C65" s="60">
        <v>59778.549899999984</v>
      </c>
      <c r="D65" s="59">
        <v>2.9999999999999997E-4</v>
      </c>
      <c r="E65" s="11">
        <f t="shared" si="0"/>
        <v>21384.160785184307</v>
      </c>
      <c r="F65" s="11">
        <f t="shared" si="1"/>
        <v>21384</v>
      </c>
      <c r="G65" s="11">
        <f t="shared" si="2"/>
        <v>6.2283999985083938E-2</v>
      </c>
      <c r="L65" s="11">
        <f t="shared" si="7"/>
        <v>6.2283999985083938E-2</v>
      </c>
      <c r="O65" s="11">
        <f t="shared" ca="1" si="3"/>
        <v>5.2474625885221129E-2</v>
      </c>
      <c r="Q65" s="36">
        <f t="shared" si="4"/>
        <v>44760.049899999984</v>
      </c>
    </row>
    <row r="66" spans="1:17" s="11" customFormat="1" ht="12.95" customHeight="1" x14ac:dyDescent="0.2">
      <c r="C66" s="35"/>
      <c r="D66" s="35"/>
    </row>
    <row r="67" spans="1:17" s="11" customFormat="1" ht="12.95" customHeight="1" x14ac:dyDescent="0.2">
      <c r="C67" s="35"/>
      <c r="D67" s="35"/>
    </row>
    <row r="68" spans="1:17" s="11" customFormat="1" ht="12.95" customHeight="1" x14ac:dyDescent="0.2">
      <c r="C68" s="35"/>
      <c r="D68" s="35"/>
    </row>
    <row r="69" spans="1:17" s="11" customFormat="1" ht="12.95" customHeight="1" x14ac:dyDescent="0.2">
      <c r="C69" s="35"/>
      <c r="D69" s="35"/>
    </row>
    <row r="70" spans="1:17" s="11" customFormat="1" ht="12.95" customHeight="1" x14ac:dyDescent="0.2">
      <c r="C70" s="35"/>
      <c r="D70" s="35"/>
    </row>
    <row r="71" spans="1:17" s="11" customFormat="1" ht="12.95" customHeight="1" x14ac:dyDescent="0.2">
      <c r="C71" s="35"/>
      <c r="D71" s="35"/>
    </row>
    <row r="72" spans="1:17" s="11" customFormat="1" ht="12.95" customHeight="1" x14ac:dyDescent="0.2">
      <c r="C72" s="35"/>
      <c r="D72" s="35"/>
    </row>
    <row r="73" spans="1:17" s="11" customFormat="1" ht="12.95" customHeight="1" x14ac:dyDescent="0.2">
      <c r="C73" s="35"/>
      <c r="D73" s="35"/>
    </row>
    <row r="74" spans="1:17" s="11" customFormat="1" ht="12.95" customHeight="1" x14ac:dyDescent="0.2">
      <c r="C74" s="35"/>
      <c r="D74" s="35"/>
    </row>
    <row r="75" spans="1:17" s="11" customFormat="1" ht="12.95" customHeight="1" x14ac:dyDescent="0.2">
      <c r="C75" s="35"/>
      <c r="D75" s="35"/>
    </row>
    <row r="76" spans="1:17" s="11" customFormat="1" ht="12.95" customHeight="1" x14ac:dyDescent="0.2">
      <c r="C76" s="35"/>
      <c r="D76" s="35"/>
    </row>
    <row r="77" spans="1:17" s="11" customFormat="1" ht="12.95" customHeight="1" x14ac:dyDescent="0.2">
      <c r="C77" s="35"/>
      <c r="D77" s="35"/>
    </row>
    <row r="78" spans="1:17" s="11" customFormat="1" ht="12.95" customHeight="1" x14ac:dyDescent="0.2">
      <c r="C78" s="35"/>
      <c r="D78" s="35"/>
    </row>
    <row r="79" spans="1:17" s="11" customFormat="1" ht="12.95" customHeight="1" x14ac:dyDescent="0.2">
      <c r="C79" s="35"/>
      <c r="D79" s="35"/>
    </row>
    <row r="80" spans="1:17" s="11" customFormat="1" ht="12.95" customHeight="1" x14ac:dyDescent="0.2">
      <c r="C80" s="35"/>
      <c r="D80" s="35"/>
    </row>
    <row r="81" spans="3:4" s="11" customFormat="1" ht="12.95" customHeight="1" x14ac:dyDescent="0.2">
      <c r="C81" s="35"/>
      <c r="D81" s="35"/>
    </row>
    <row r="82" spans="3:4" s="11" customFormat="1" ht="12.95" customHeight="1" x14ac:dyDescent="0.2">
      <c r="C82" s="35"/>
      <c r="D82" s="35"/>
    </row>
    <row r="83" spans="3:4" s="11" customFormat="1" ht="12.95" customHeight="1" x14ac:dyDescent="0.2">
      <c r="C83" s="35"/>
      <c r="D83" s="35"/>
    </row>
    <row r="84" spans="3:4" s="11" customFormat="1" ht="12.95" customHeight="1" x14ac:dyDescent="0.2">
      <c r="C84" s="35"/>
      <c r="D84" s="35"/>
    </row>
    <row r="85" spans="3:4" s="11" customFormat="1" ht="12.95" customHeight="1" x14ac:dyDescent="0.2">
      <c r="C85" s="35"/>
      <c r="D85" s="35"/>
    </row>
    <row r="86" spans="3:4" s="11" customFormat="1" ht="12.95" customHeight="1" x14ac:dyDescent="0.2">
      <c r="C86" s="35"/>
      <c r="D86" s="35"/>
    </row>
    <row r="87" spans="3:4" s="11" customFormat="1" ht="12.95" customHeight="1" x14ac:dyDescent="0.2">
      <c r="C87" s="35"/>
      <c r="D87" s="35"/>
    </row>
    <row r="88" spans="3:4" s="11" customFormat="1" ht="12.95" customHeight="1" x14ac:dyDescent="0.2">
      <c r="C88" s="35"/>
      <c r="D88" s="35"/>
    </row>
    <row r="89" spans="3:4" s="11" customFormat="1" ht="12.95" customHeight="1" x14ac:dyDescent="0.2">
      <c r="C89" s="35"/>
      <c r="D89" s="35"/>
    </row>
    <row r="90" spans="3:4" s="11" customFormat="1" ht="12.95" customHeight="1" x14ac:dyDescent="0.2">
      <c r="C90" s="35"/>
      <c r="D90" s="35"/>
    </row>
    <row r="91" spans="3:4" s="11" customFormat="1" ht="12.95" customHeight="1" x14ac:dyDescent="0.2">
      <c r="C91" s="35"/>
      <c r="D91" s="35"/>
    </row>
    <row r="92" spans="3:4" s="11" customFormat="1" ht="12.95" customHeight="1" x14ac:dyDescent="0.2">
      <c r="C92" s="35"/>
      <c r="D92" s="35"/>
    </row>
    <row r="93" spans="3:4" s="11" customFormat="1" ht="12.95" customHeight="1" x14ac:dyDescent="0.2">
      <c r="C93" s="35"/>
      <c r="D93" s="35"/>
    </row>
    <row r="94" spans="3:4" s="11" customFormat="1" ht="12.95" customHeight="1" x14ac:dyDescent="0.2">
      <c r="C94" s="35"/>
      <c r="D94" s="35"/>
    </row>
    <row r="95" spans="3:4" s="11" customFormat="1" ht="12.95" customHeight="1" x14ac:dyDescent="0.2">
      <c r="C95" s="35"/>
      <c r="D95" s="35"/>
    </row>
    <row r="96" spans="3:4" s="11" customFormat="1" ht="12.95" customHeight="1" x14ac:dyDescent="0.2">
      <c r="C96" s="35"/>
      <c r="D96" s="35"/>
    </row>
    <row r="97" spans="3:4" s="11" customFormat="1" ht="12.95" customHeight="1" x14ac:dyDescent="0.2">
      <c r="C97" s="35"/>
      <c r="D97" s="35"/>
    </row>
    <row r="98" spans="3:4" s="11" customFormat="1" ht="12.95" customHeight="1" x14ac:dyDescent="0.2">
      <c r="C98" s="35"/>
      <c r="D98" s="35"/>
    </row>
    <row r="99" spans="3:4" s="11" customFormat="1" ht="12.95" customHeight="1" x14ac:dyDescent="0.2">
      <c r="C99" s="35"/>
      <c r="D99" s="35"/>
    </row>
    <row r="100" spans="3:4" s="11" customFormat="1" ht="12.95" customHeight="1" x14ac:dyDescent="0.2">
      <c r="C100" s="35"/>
      <c r="D100" s="35"/>
    </row>
    <row r="101" spans="3:4" s="11" customFormat="1" ht="12.95" customHeight="1" x14ac:dyDescent="0.2">
      <c r="C101" s="35"/>
      <c r="D101" s="35"/>
    </row>
    <row r="102" spans="3:4" s="11" customFormat="1" ht="12.95" customHeight="1" x14ac:dyDescent="0.2">
      <c r="C102" s="35"/>
      <c r="D102" s="35"/>
    </row>
    <row r="103" spans="3:4" s="11" customFormat="1" ht="12.95" customHeight="1" x14ac:dyDescent="0.2">
      <c r="C103" s="35"/>
      <c r="D103" s="35"/>
    </row>
    <row r="104" spans="3:4" s="11" customFormat="1" ht="12.95" customHeight="1" x14ac:dyDescent="0.2">
      <c r="C104" s="35"/>
      <c r="D104" s="35"/>
    </row>
    <row r="105" spans="3:4" s="11" customFormat="1" ht="12.95" customHeight="1" x14ac:dyDescent="0.2">
      <c r="C105" s="35"/>
      <c r="D105" s="35"/>
    </row>
    <row r="106" spans="3:4" s="11" customFormat="1" ht="12.95" customHeight="1" x14ac:dyDescent="0.2">
      <c r="C106" s="35"/>
      <c r="D106" s="35"/>
    </row>
    <row r="107" spans="3:4" s="11" customFormat="1" ht="12.95" customHeight="1" x14ac:dyDescent="0.2">
      <c r="C107" s="35"/>
      <c r="D107" s="35"/>
    </row>
    <row r="108" spans="3:4" s="11" customFormat="1" ht="12.95" customHeight="1" x14ac:dyDescent="0.2">
      <c r="C108" s="35"/>
      <c r="D108" s="35"/>
    </row>
    <row r="109" spans="3:4" s="11" customFormat="1" ht="12.95" customHeight="1" x14ac:dyDescent="0.2">
      <c r="C109" s="35"/>
      <c r="D109" s="35"/>
    </row>
    <row r="110" spans="3:4" s="11" customFormat="1" ht="12.95" customHeight="1" x14ac:dyDescent="0.2">
      <c r="C110" s="35"/>
      <c r="D110" s="35"/>
    </row>
    <row r="111" spans="3:4" s="11" customFormat="1" ht="12.95" customHeight="1" x14ac:dyDescent="0.2">
      <c r="C111" s="35"/>
      <c r="D111" s="35"/>
    </row>
    <row r="112" spans="3:4" s="11" customFormat="1" ht="12.95" customHeight="1" x14ac:dyDescent="0.2">
      <c r="C112" s="35"/>
      <c r="D112" s="35"/>
    </row>
    <row r="113" spans="3:4" s="11" customFormat="1" ht="12.95" customHeight="1" x14ac:dyDescent="0.2">
      <c r="C113" s="35"/>
      <c r="D113" s="35"/>
    </row>
    <row r="114" spans="3:4" s="11" customFormat="1" ht="12.95" customHeight="1" x14ac:dyDescent="0.2">
      <c r="C114" s="35"/>
      <c r="D114" s="35"/>
    </row>
    <row r="115" spans="3:4" s="11" customFormat="1" ht="12.95" customHeight="1" x14ac:dyDescent="0.2">
      <c r="C115" s="35"/>
      <c r="D115" s="35"/>
    </row>
    <row r="116" spans="3:4" s="11" customFormat="1" ht="12.95" customHeight="1" x14ac:dyDescent="0.2">
      <c r="C116" s="35"/>
      <c r="D116" s="35"/>
    </row>
    <row r="117" spans="3:4" s="11" customFormat="1" ht="12.95" customHeight="1" x14ac:dyDescent="0.2">
      <c r="C117" s="35"/>
      <c r="D117" s="35"/>
    </row>
    <row r="118" spans="3:4" s="11" customFormat="1" ht="12.95" customHeight="1" x14ac:dyDescent="0.2">
      <c r="C118" s="35"/>
      <c r="D118" s="35"/>
    </row>
    <row r="119" spans="3:4" s="11" customFormat="1" ht="12.95" customHeight="1" x14ac:dyDescent="0.2">
      <c r="C119" s="35"/>
      <c r="D119" s="35"/>
    </row>
    <row r="120" spans="3:4" s="11" customFormat="1" ht="12.95" customHeight="1" x14ac:dyDescent="0.2">
      <c r="C120" s="35"/>
      <c r="D120" s="35"/>
    </row>
    <row r="121" spans="3:4" s="11" customFormat="1" ht="12.95" customHeight="1" x14ac:dyDescent="0.2">
      <c r="C121" s="35"/>
      <c r="D121" s="35"/>
    </row>
    <row r="122" spans="3:4" s="11" customFormat="1" ht="12.95" customHeight="1" x14ac:dyDescent="0.2">
      <c r="C122" s="35"/>
      <c r="D122" s="35"/>
    </row>
    <row r="123" spans="3:4" s="11" customFormat="1" ht="12.95" customHeight="1" x14ac:dyDescent="0.2">
      <c r="C123" s="35"/>
      <c r="D123" s="35"/>
    </row>
    <row r="124" spans="3:4" s="11" customFormat="1" ht="12.95" customHeight="1" x14ac:dyDescent="0.2">
      <c r="C124" s="35"/>
      <c r="D124" s="35"/>
    </row>
    <row r="125" spans="3:4" s="11" customFormat="1" ht="12.95" customHeight="1" x14ac:dyDescent="0.2">
      <c r="C125" s="35"/>
      <c r="D125" s="35"/>
    </row>
    <row r="126" spans="3:4" s="11" customFormat="1" ht="12.95" customHeight="1" x14ac:dyDescent="0.2">
      <c r="C126" s="35"/>
      <c r="D126" s="35"/>
    </row>
    <row r="127" spans="3:4" s="11" customFormat="1" ht="12.95" customHeight="1" x14ac:dyDescent="0.2">
      <c r="C127" s="35"/>
      <c r="D127" s="35"/>
    </row>
    <row r="128" spans="3:4" s="11" customFormat="1" ht="12.95" customHeight="1" x14ac:dyDescent="0.2">
      <c r="C128" s="35"/>
      <c r="D128" s="35"/>
    </row>
    <row r="129" spans="3:4" s="11" customFormat="1" ht="12.95" customHeight="1" x14ac:dyDescent="0.2">
      <c r="C129" s="35"/>
      <c r="D129" s="35"/>
    </row>
    <row r="130" spans="3:4" s="11" customFormat="1" ht="12.95" customHeight="1" x14ac:dyDescent="0.2">
      <c r="C130" s="35"/>
      <c r="D130" s="35"/>
    </row>
    <row r="131" spans="3:4" s="11" customFormat="1" ht="12.95" customHeight="1" x14ac:dyDescent="0.2">
      <c r="C131" s="35"/>
      <c r="D131" s="35"/>
    </row>
    <row r="132" spans="3:4" s="11" customFormat="1" ht="12.95" customHeight="1" x14ac:dyDescent="0.2">
      <c r="C132" s="35"/>
      <c r="D132" s="35"/>
    </row>
    <row r="133" spans="3:4" s="11" customFormat="1" ht="12.95" customHeight="1" x14ac:dyDescent="0.2">
      <c r="C133" s="35"/>
      <c r="D133" s="35"/>
    </row>
    <row r="134" spans="3:4" s="11" customFormat="1" ht="12.95" customHeight="1" x14ac:dyDescent="0.2">
      <c r="C134" s="35"/>
      <c r="D134" s="35"/>
    </row>
    <row r="135" spans="3:4" s="11" customFormat="1" ht="12.95" customHeight="1" x14ac:dyDescent="0.2">
      <c r="C135" s="35"/>
      <c r="D135" s="35"/>
    </row>
    <row r="136" spans="3:4" s="11" customFormat="1" ht="12.95" customHeight="1" x14ac:dyDescent="0.2">
      <c r="C136" s="35"/>
      <c r="D136" s="35"/>
    </row>
    <row r="137" spans="3:4" s="11" customFormat="1" ht="12.95" customHeight="1" x14ac:dyDescent="0.2">
      <c r="C137" s="35"/>
      <c r="D137" s="35"/>
    </row>
    <row r="138" spans="3:4" s="11" customFormat="1" ht="12.95" customHeight="1" x14ac:dyDescent="0.2">
      <c r="C138" s="35"/>
      <c r="D138" s="35"/>
    </row>
    <row r="139" spans="3:4" s="11" customFormat="1" ht="12.95" customHeight="1" x14ac:dyDescent="0.2">
      <c r="C139" s="35"/>
      <c r="D139" s="35"/>
    </row>
    <row r="140" spans="3:4" s="11" customFormat="1" ht="12.95" customHeight="1" x14ac:dyDescent="0.2">
      <c r="C140" s="35"/>
      <c r="D140" s="35"/>
    </row>
    <row r="141" spans="3:4" s="11" customFormat="1" ht="12.95" customHeight="1" x14ac:dyDescent="0.2">
      <c r="C141" s="35"/>
      <c r="D141" s="35"/>
    </row>
    <row r="142" spans="3:4" s="11" customFormat="1" ht="12.95" customHeight="1" x14ac:dyDescent="0.2">
      <c r="C142" s="35"/>
      <c r="D142" s="35"/>
    </row>
    <row r="143" spans="3:4" s="11" customFormat="1" ht="12.95" customHeight="1" x14ac:dyDescent="0.2">
      <c r="C143" s="35"/>
      <c r="D143" s="35"/>
    </row>
    <row r="144" spans="3:4" s="11" customFormat="1" ht="12.95" customHeight="1" x14ac:dyDescent="0.2">
      <c r="C144" s="35"/>
      <c r="D144" s="35"/>
    </row>
    <row r="145" spans="3:4" s="11" customFormat="1" ht="12.95" customHeight="1" x14ac:dyDescent="0.2">
      <c r="C145" s="35"/>
      <c r="D145" s="35"/>
    </row>
    <row r="146" spans="3:4" s="11" customFormat="1" ht="12.95" customHeight="1" x14ac:dyDescent="0.2">
      <c r="C146" s="35"/>
      <c r="D146" s="35"/>
    </row>
    <row r="147" spans="3:4" s="11" customFormat="1" ht="12.95" customHeight="1" x14ac:dyDescent="0.2">
      <c r="C147" s="35"/>
      <c r="D147" s="35"/>
    </row>
    <row r="148" spans="3:4" s="11" customFormat="1" ht="12.95" customHeight="1" x14ac:dyDescent="0.2">
      <c r="C148" s="35"/>
      <c r="D148" s="35"/>
    </row>
    <row r="149" spans="3:4" s="11" customFormat="1" ht="12.95" customHeight="1" x14ac:dyDescent="0.2">
      <c r="C149" s="35"/>
      <c r="D149" s="35"/>
    </row>
    <row r="150" spans="3:4" s="11" customFormat="1" ht="12.95" customHeight="1" x14ac:dyDescent="0.2">
      <c r="C150" s="35"/>
      <c r="D150" s="35"/>
    </row>
    <row r="151" spans="3:4" s="11" customFormat="1" ht="12.95" customHeight="1" x14ac:dyDescent="0.2">
      <c r="C151" s="35"/>
      <c r="D151" s="35"/>
    </row>
    <row r="152" spans="3:4" s="11" customFormat="1" ht="12.95" customHeight="1" x14ac:dyDescent="0.2">
      <c r="C152" s="35"/>
      <c r="D152" s="35"/>
    </row>
    <row r="153" spans="3:4" s="11" customFormat="1" ht="12.95" customHeight="1" x14ac:dyDescent="0.2">
      <c r="C153" s="35"/>
      <c r="D153" s="35"/>
    </row>
    <row r="154" spans="3:4" s="11" customFormat="1" ht="12.95" customHeight="1" x14ac:dyDescent="0.2">
      <c r="C154" s="35"/>
      <c r="D154" s="35"/>
    </row>
    <row r="155" spans="3:4" s="11" customFormat="1" ht="12.95" customHeight="1" x14ac:dyDescent="0.2">
      <c r="C155" s="35"/>
      <c r="D155" s="35"/>
    </row>
    <row r="156" spans="3:4" s="11" customFormat="1" ht="12.95" customHeight="1" x14ac:dyDescent="0.2">
      <c r="C156" s="35"/>
      <c r="D156" s="35"/>
    </row>
    <row r="157" spans="3:4" s="11" customFormat="1" ht="12.95" customHeight="1" x14ac:dyDescent="0.2">
      <c r="C157" s="35"/>
      <c r="D157" s="35"/>
    </row>
    <row r="158" spans="3:4" s="11" customFormat="1" ht="12.95" customHeight="1" x14ac:dyDescent="0.2">
      <c r="C158" s="35"/>
      <c r="D158" s="35"/>
    </row>
    <row r="159" spans="3:4" s="11" customFormat="1" ht="12.95" customHeight="1" x14ac:dyDescent="0.2">
      <c r="C159" s="35"/>
      <c r="D159" s="35"/>
    </row>
    <row r="160" spans="3:4" s="11" customFormat="1" ht="12.95" customHeight="1" x14ac:dyDescent="0.2">
      <c r="C160" s="35"/>
      <c r="D160" s="35"/>
    </row>
    <row r="161" spans="3:4" s="11" customFormat="1" ht="12.95" customHeight="1" x14ac:dyDescent="0.2">
      <c r="C161" s="35"/>
      <c r="D161" s="35"/>
    </row>
    <row r="162" spans="3:4" s="11" customFormat="1" ht="12.95" customHeight="1" x14ac:dyDescent="0.2">
      <c r="C162" s="35"/>
      <c r="D162" s="35"/>
    </row>
    <row r="163" spans="3:4" s="11" customFormat="1" ht="12.95" customHeight="1" x14ac:dyDescent="0.2">
      <c r="C163" s="35"/>
      <c r="D163" s="35"/>
    </row>
    <row r="164" spans="3:4" s="11" customFormat="1" ht="12.95" customHeight="1" x14ac:dyDescent="0.2">
      <c r="C164" s="35"/>
      <c r="D164" s="35"/>
    </row>
    <row r="165" spans="3:4" s="11" customFormat="1" ht="12.95" customHeight="1" x14ac:dyDescent="0.2">
      <c r="C165" s="35"/>
      <c r="D165" s="35"/>
    </row>
    <row r="166" spans="3:4" s="11" customFormat="1" ht="12.95" customHeight="1" x14ac:dyDescent="0.2">
      <c r="C166" s="35"/>
      <c r="D166" s="35"/>
    </row>
    <row r="167" spans="3:4" s="11" customFormat="1" ht="12.95" customHeight="1" x14ac:dyDescent="0.2">
      <c r="C167" s="35"/>
      <c r="D167" s="35"/>
    </row>
    <row r="168" spans="3:4" s="11" customFormat="1" ht="12.95" customHeight="1" x14ac:dyDescent="0.2">
      <c r="C168" s="35"/>
      <c r="D168" s="35"/>
    </row>
    <row r="169" spans="3:4" s="11" customFormat="1" ht="12.95" customHeight="1" x14ac:dyDescent="0.2">
      <c r="C169" s="35"/>
      <c r="D169" s="35"/>
    </row>
    <row r="170" spans="3:4" s="11" customFormat="1" ht="12.95" customHeight="1" x14ac:dyDescent="0.2">
      <c r="C170" s="35"/>
      <c r="D170" s="35"/>
    </row>
    <row r="171" spans="3:4" s="11" customFormat="1" ht="12.95" customHeight="1" x14ac:dyDescent="0.2">
      <c r="C171" s="35"/>
      <c r="D171" s="35"/>
    </row>
    <row r="172" spans="3:4" s="11" customFormat="1" ht="12.95" customHeight="1" x14ac:dyDescent="0.2">
      <c r="C172" s="35"/>
      <c r="D172" s="35"/>
    </row>
    <row r="173" spans="3:4" s="11" customFormat="1" ht="12.95" customHeight="1" x14ac:dyDescent="0.2">
      <c r="C173" s="35"/>
      <c r="D173" s="35"/>
    </row>
    <row r="174" spans="3:4" s="11" customFormat="1" ht="12.95" customHeight="1" x14ac:dyDescent="0.2">
      <c r="C174" s="35"/>
      <c r="D174" s="35"/>
    </row>
    <row r="175" spans="3:4" s="11" customFormat="1" ht="12.95" customHeight="1" x14ac:dyDescent="0.2">
      <c r="C175" s="35"/>
      <c r="D175" s="35"/>
    </row>
    <row r="176" spans="3:4" s="11" customFormat="1" ht="12.95" customHeight="1" x14ac:dyDescent="0.2">
      <c r="C176" s="35"/>
      <c r="D176" s="35"/>
    </row>
    <row r="177" spans="3:4" s="11" customFormat="1" ht="12.95" customHeight="1" x14ac:dyDescent="0.2">
      <c r="C177" s="35"/>
      <c r="D177" s="35"/>
    </row>
    <row r="178" spans="3:4" s="11" customFormat="1" ht="12.95" customHeight="1" x14ac:dyDescent="0.2">
      <c r="C178" s="35"/>
      <c r="D178" s="35"/>
    </row>
    <row r="179" spans="3:4" s="11" customFormat="1" ht="12.95" customHeight="1" x14ac:dyDescent="0.2">
      <c r="C179" s="35"/>
      <c r="D179" s="35"/>
    </row>
    <row r="180" spans="3:4" s="11" customFormat="1" ht="12.95" customHeight="1" x14ac:dyDescent="0.2">
      <c r="C180" s="35"/>
      <c r="D180" s="35"/>
    </row>
    <row r="181" spans="3:4" s="11" customFormat="1" ht="12.95" customHeight="1" x14ac:dyDescent="0.2">
      <c r="C181" s="35"/>
      <c r="D181" s="35"/>
    </row>
    <row r="182" spans="3:4" s="11" customFormat="1" ht="12.95" customHeight="1" x14ac:dyDescent="0.2">
      <c r="C182" s="35"/>
      <c r="D182" s="35"/>
    </row>
    <row r="183" spans="3:4" s="11" customFormat="1" ht="12.95" customHeight="1" x14ac:dyDescent="0.2">
      <c r="C183" s="35"/>
      <c r="D183" s="35"/>
    </row>
    <row r="184" spans="3:4" s="11" customFormat="1" ht="12.95" customHeight="1" x14ac:dyDescent="0.2">
      <c r="C184" s="35"/>
      <c r="D184" s="35"/>
    </row>
    <row r="185" spans="3:4" s="11" customFormat="1" ht="12.95" customHeight="1" x14ac:dyDescent="0.2">
      <c r="C185" s="35"/>
      <c r="D185" s="35"/>
    </row>
    <row r="186" spans="3:4" s="11" customFormat="1" ht="12.95" customHeight="1" x14ac:dyDescent="0.2">
      <c r="C186" s="35"/>
      <c r="D186" s="35"/>
    </row>
    <row r="187" spans="3:4" s="11" customFormat="1" ht="12.95" customHeight="1" x14ac:dyDescent="0.2">
      <c r="C187" s="35"/>
      <c r="D187" s="35"/>
    </row>
    <row r="188" spans="3:4" s="11" customFormat="1" ht="12.95" customHeight="1" x14ac:dyDescent="0.2">
      <c r="C188" s="35"/>
      <c r="D188" s="35"/>
    </row>
    <row r="189" spans="3:4" s="11" customFormat="1" ht="12.95" customHeight="1" x14ac:dyDescent="0.2">
      <c r="C189" s="35"/>
      <c r="D189" s="35"/>
    </row>
    <row r="190" spans="3:4" s="11" customFormat="1" ht="12.95" customHeight="1" x14ac:dyDescent="0.2">
      <c r="C190" s="35"/>
      <c r="D190" s="35"/>
    </row>
    <row r="191" spans="3:4" s="11" customFormat="1" ht="12.95" customHeight="1" x14ac:dyDescent="0.2">
      <c r="C191" s="35"/>
      <c r="D191" s="35"/>
    </row>
    <row r="192" spans="3:4" s="11" customFormat="1" ht="12.95" customHeight="1" x14ac:dyDescent="0.2">
      <c r="C192" s="35"/>
      <c r="D192" s="35"/>
    </row>
    <row r="193" spans="3:4" s="11" customFormat="1" ht="12.95" customHeight="1" x14ac:dyDescent="0.2">
      <c r="C193" s="35"/>
      <c r="D193" s="35"/>
    </row>
    <row r="194" spans="3:4" s="11" customFormat="1" ht="12.95" customHeight="1" x14ac:dyDescent="0.2">
      <c r="C194" s="35"/>
      <c r="D194" s="35"/>
    </row>
    <row r="195" spans="3:4" s="11" customFormat="1" ht="12.95" customHeight="1" x14ac:dyDescent="0.2">
      <c r="C195" s="35"/>
      <c r="D195" s="35"/>
    </row>
    <row r="196" spans="3:4" s="11" customFormat="1" ht="12.95" customHeight="1" x14ac:dyDescent="0.2">
      <c r="C196" s="35"/>
      <c r="D196" s="35"/>
    </row>
    <row r="197" spans="3:4" s="11" customFormat="1" ht="12.95" customHeight="1" x14ac:dyDescent="0.2">
      <c r="C197" s="35"/>
      <c r="D197" s="35"/>
    </row>
    <row r="198" spans="3:4" s="11" customFormat="1" ht="12.95" customHeight="1" x14ac:dyDescent="0.2">
      <c r="C198" s="35"/>
      <c r="D198" s="35"/>
    </row>
    <row r="199" spans="3:4" s="11" customFormat="1" ht="12.95" customHeight="1" x14ac:dyDescent="0.2">
      <c r="C199" s="35"/>
      <c r="D199" s="35"/>
    </row>
    <row r="200" spans="3:4" s="11" customFormat="1" ht="12.95" customHeight="1" x14ac:dyDescent="0.2">
      <c r="C200" s="35"/>
      <c r="D200" s="35"/>
    </row>
    <row r="201" spans="3:4" s="11" customFormat="1" ht="12.95" customHeight="1" x14ac:dyDescent="0.2">
      <c r="C201" s="35"/>
      <c r="D201" s="35"/>
    </row>
    <row r="202" spans="3:4" s="11" customFormat="1" ht="12.95" customHeight="1" x14ac:dyDescent="0.2">
      <c r="C202" s="35"/>
      <c r="D202" s="35"/>
    </row>
    <row r="203" spans="3:4" s="11" customFormat="1" ht="12.95" customHeight="1" x14ac:dyDescent="0.2">
      <c r="C203" s="35"/>
      <c r="D203" s="35"/>
    </row>
    <row r="204" spans="3:4" s="11" customFormat="1" ht="12.95" customHeight="1" x14ac:dyDescent="0.2">
      <c r="C204" s="35"/>
      <c r="D204" s="35"/>
    </row>
    <row r="205" spans="3:4" s="11" customFormat="1" ht="12.95" customHeight="1" x14ac:dyDescent="0.2">
      <c r="C205" s="35"/>
      <c r="D205" s="35"/>
    </row>
    <row r="206" spans="3:4" s="11" customFormat="1" ht="12.95" customHeight="1" x14ac:dyDescent="0.2">
      <c r="C206" s="35"/>
      <c r="D206" s="35"/>
    </row>
    <row r="207" spans="3:4" s="11" customFormat="1" ht="12.95" customHeight="1" x14ac:dyDescent="0.2">
      <c r="C207" s="35"/>
      <c r="D207" s="35"/>
    </row>
    <row r="208" spans="3:4" s="11" customFormat="1" ht="12.95" customHeight="1" x14ac:dyDescent="0.2">
      <c r="C208" s="35"/>
      <c r="D208" s="35"/>
    </row>
    <row r="209" spans="3:4" s="11" customFormat="1" ht="12.95" customHeight="1" x14ac:dyDescent="0.2">
      <c r="C209" s="35"/>
      <c r="D209" s="35"/>
    </row>
    <row r="210" spans="3:4" s="11" customFormat="1" ht="12.95" customHeight="1" x14ac:dyDescent="0.2">
      <c r="C210" s="35"/>
      <c r="D210" s="35"/>
    </row>
    <row r="211" spans="3:4" s="11" customFormat="1" ht="12.95" customHeight="1" x14ac:dyDescent="0.2">
      <c r="C211" s="35"/>
      <c r="D211" s="35"/>
    </row>
    <row r="212" spans="3:4" s="11" customFormat="1" ht="12.95" customHeight="1" x14ac:dyDescent="0.2">
      <c r="C212" s="35"/>
      <c r="D212" s="35"/>
    </row>
    <row r="213" spans="3:4" s="11" customFormat="1" ht="12.95" customHeight="1" x14ac:dyDescent="0.2">
      <c r="C213" s="35"/>
      <c r="D213" s="35"/>
    </row>
    <row r="214" spans="3:4" s="11" customFormat="1" ht="12.95" customHeight="1" x14ac:dyDescent="0.2">
      <c r="C214" s="35"/>
      <c r="D214" s="35"/>
    </row>
    <row r="215" spans="3:4" s="11" customFormat="1" ht="12.95" customHeight="1" x14ac:dyDescent="0.2">
      <c r="C215" s="35"/>
      <c r="D215" s="35"/>
    </row>
    <row r="216" spans="3:4" s="11" customFormat="1" ht="12.95" customHeight="1" x14ac:dyDescent="0.2">
      <c r="C216" s="35"/>
      <c r="D216" s="35"/>
    </row>
    <row r="217" spans="3:4" s="11" customFormat="1" ht="12.95" customHeight="1" x14ac:dyDescent="0.2">
      <c r="C217" s="35"/>
      <c r="D217" s="35"/>
    </row>
    <row r="218" spans="3:4" s="11" customFormat="1" ht="12.95" customHeight="1" x14ac:dyDescent="0.2">
      <c r="C218" s="35"/>
      <c r="D218" s="35"/>
    </row>
    <row r="219" spans="3:4" s="11" customFormat="1" ht="12.95" customHeight="1" x14ac:dyDescent="0.2">
      <c r="C219" s="35"/>
      <c r="D219" s="35"/>
    </row>
    <row r="220" spans="3:4" s="11" customFormat="1" ht="12.95" customHeight="1" x14ac:dyDescent="0.2">
      <c r="C220" s="35"/>
      <c r="D220" s="35"/>
    </row>
    <row r="221" spans="3:4" s="11" customFormat="1" ht="12.95" customHeight="1" x14ac:dyDescent="0.2">
      <c r="C221" s="35"/>
      <c r="D221" s="35"/>
    </row>
    <row r="222" spans="3:4" s="11" customFormat="1" ht="12.95" customHeight="1" x14ac:dyDescent="0.2">
      <c r="C222" s="35"/>
      <c r="D222" s="35"/>
    </row>
    <row r="223" spans="3:4" s="11" customFormat="1" ht="12.95" customHeight="1" x14ac:dyDescent="0.2">
      <c r="C223" s="35"/>
      <c r="D223" s="35"/>
    </row>
    <row r="224" spans="3:4" s="11" customFormat="1" ht="12.95" customHeight="1" x14ac:dyDescent="0.2">
      <c r="C224" s="35"/>
      <c r="D224" s="35"/>
    </row>
    <row r="225" spans="3:4" s="11" customFormat="1" ht="12.95" customHeight="1" x14ac:dyDescent="0.2">
      <c r="C225" s="35"/>
      <c r="D225" s="35"/>
    </row>
    <row r="226" spans="3:4" s="11" customFormat="1" ht="12.95" customHeight="1" x14ac:dyDescent="0.2">
      <c r="C226" s="35"/>
      <c r="D226" s="35"/>
    </row>
    <row r="227" spans="3:4" s="11" customFormat="1" ht="12.95" customHeight="1" x14ac:dyDescent="0.2">
      <c r="C227" s="35"/>
      <c r="D227" s="35"/>
    </row>
    <row r="228" spans="3:4" s="11" customFormat="1" ht="12.95" customHeight="1" x14ac:dyDescent="0.2">
      <c r="C228" s="35"/>
      <c r="D228" s="35"/>
    </row>
    <row r="229" spans="3:4" s="11" customFormat="1" ht="12.95" customHeight="1" x14ac:dyDescent="0.2">
      <c r="C229" s="35"/>
      <c r="D229" s="35"/>
    </row>
    <row r="230" spans="3:4" s="11" customFormat="1" ht="12.95" customHeight="1" x14ac:dyDescent="0.2">
      <c r="C230" s="35"/>
      <c r="D230" s="35"/>
    </row>
    <row r="231" spans="3:4" s="11" customFormat="1" ht="12.95" customHeight="1" x14ac:dyDescent="0.2">
      <c r="C231" s="35"/>
      <c r="D231" s="35"/>
    </row>
    <row r="232" spans="3:4" s="11" customFormat="1" ht="12.95" customHeight="1" x14ac:dyDescent="0.2">
      <c r="C232" s="35"/>
      <c r="D232" s="35"/>
    </row>
    <row r="233" spans="3:4" s="11" customFormat="1" ht="12.95" customHeight="1" x14ac:dyDescent="0.2">
      <c r="C233" s="35"/>
      <c r="D233" s="35"/>
    </row>
    <row r="234" spans="3:4" s="11" customFormat="1" ht="12.95" customHeight="1" x14ac:dyDescent="0.2">
      <c r="C234" s="35"/>
      <c r="D234" s="35"/>
    </row>
    <row r="235" spans="3:4" s="11" customFormat="1" ht="12.95" customHeight="1" x14ac:dyDescent="0.2">
      <c r="C235" s="35"/>
      <c r="D235" s="35"/>
    </row>
    <row r="236" spans="3:4" s="11" customFormat="1" ht="12.95" customHeight="1" x14ac:dyDescent="0.2">
      <c r="C236" s="35"/>
      <c r="D236" s="35"/>
    </row>
    <row r="237" spans="3:4" s="11" customFormat="1" ht="12.95" customHeight="1" x14ac:dyDescent="0.2">
      <c r="C237" s="35"/>
      <c r="D237" s="35"/>
    </row>
    <row r="238" spans="3:4" s="11" customFormat="1" ht="12.95" customHeight="1" x14ac:dyDescent="0.2">
      <c r="C238" s="35"/>
      <c r="D238" s="35"/>
    </row>
    <row r="239" spans="3:4" s="11" customFormat="1" ht="12.95" customHeight="1" x14ac:dyDescent="0.2">
      <c r="C239" s="35"/>
      <c r="D239" s="35"/>
    </row>
    <row r="240" spans="3:4" s="11" customFormat="1" ht="12.95" customHeight="1" x14ac:dyDescent="0.2">
      <c r="C240" s="35"/>
      <c r="D240" s="35"/>
    </row>
    <row r="241" spans="3:4" s="11" customFormat="1" ht="12.95" customHeight="1" x14ac:dyDescent="0.2">
      <c r="C241" s="35"/>
      <c r="D241" s="35"/>
    </row>
    <row r="242" spans="3:4" s="11" customFormat="1" ht="12.95" customHeight="1" x14ac:dyDescent="0.2">
      <c r="C242" s="35"/>
      <c r="D242" s="35"/>
    </row>
    <row r="243" spans="3:4" s="11" customFormat="1" ht="12.95" customHeight="1" x14ac:dyDescent="0.2">
      <c r="C243" s="35"/>
      <c r="D243" s="35"/>
    </row>
    <row r="244" spans="3:4" s="11" customFormat="1" ht="12.95" customHeight="1" x14ac:dyDescent="0.2">
      <c r="C244" s="35"/>
      <c r="D244" s="35"/>
    </row>
    <row r="245" spans="3:4" s="11" customFormat="1" ht="12.95" customHeight="1" x14ac:dyDescent="0.2">
      <c r="C245" s="35"/>
      <c r="D245" s="35"/>
    </row>
    <row r="246" spans="3:4" s="11" customFormat="1" ht="12.95" customHeight="1" x14ac:dyDescent="0.2">
      <c r="C246" s="35"/>
      <c r="D246" s="35"/>
    </row>
    <row r="247" spans="3:4" s="11" customFormat="1" ht="12.95" customHeight="1" x14ac:dyDescent="0.2">
      <c r="C247" s="35"/>
      <c r="D247" s="35"/>
    </row>
    <row r="248" spans="3:4" s="11" customFormat="1" ht="12.95" customHeight="1" x14ac:dyDescent="0.2">
      <c r="C248" s="35"/>
      <c r="D248" s="35"/>
    </row>
    <row r="249" spans="3:4" s="11" customFormat="1" ht="12.95" customHeight="1" x14ac:dyDescent="0.2">
      <c r="C249" s="35"/>
      <c r="D249" s="35"/>
    </row>
    <row r="250" spans="3:4" s="11" customFormat="1" ht="12.95" customHeight="1" x14ac:dyDescent="0.2">
      <c r="C250" s="35"/>
      <c r="D250" s="35"/>
    </row>
    <row r="251" spans="3:4" s="11" customFormat="1" ht="12.95" customHeight="1" x14ac:dyDescent="0.2">
      <c r="C251" s="35"/>
      <c r="D251" s="35"/>
    </row>
    <row r="252" spans="3:4" s="11" customFormat="1" ht="12.95" customHeight="1" x14ac:dyDescent="0.2">
      <c r="C252" s="35"/>
      <c r="D252" s="35"/>
    </row>
    <row r="253" spans="3:4" s="11" customFormat="1" ht="12.95" customHeight="1" x14ac:dyDescent="0.2">
      <c r="C253" s="35"/>
      <c r="D253" s="35"/>
    </row>
    <row r="254" spans="3:4" s="11" customFormat="1" ht="12.95" customHeight="1" x14ac:dyDescent="0.2">
      <c r="C254" s="35"/>
      <c r="D254" s="35"/>
    </row>
    <row r="255" spans="3:4" s="11" customFormat="1" ht="12.95" customHeight="1" x14ac:dyDescent="0.2">
      <c r="C255" s="35"/>
      <c r="D255" s="35"/>
    </row>
    <row r="256" spans="3:4" s="11" customFormat="1" ht="12.95" customHeight="1" x14ac:dyDescent="0.2">
      <c r="C256" s="35"/>
      <c r="D256" s="35"/>
    </row>
    <row r="257" spans="3:4" s="11" customFormat="1" ht="12.95" customHeight="1" x14ac:dyDescent="0.2">
      <c r="C257" s="35"/>
      <c r="D257" s="35"/>
    </row>
    <row r="258" spans="3:4" s="11" customFormat="1" ht="12.95" customHeight="1" x14ac:dyDescent="0.2">
      <c r="C258" s="35"/>
      <c r="D258" s="35"/>
    </row>
    <row r="259" spans="3:4" s="11" customFormat="1" ht="12.95" customHeight="1" x14ac:dyDescent="0.2">
      <c r="C259" s="35"/>
      <c r="D259" s="35"/>
    </row>
    <row r="260" spans="3:4" s="11" customFormat="1" ht="12.95" customHeight="1" x14ac:dyDescent="0.2">
      <c r="C260" s="35"/>
      <c r="D260" s="35"/>
    </row>
    <row r="261" spans="3:4" s="11" customFormat="1" ht="12.95" customHeight="1" x14ac:dyDescent="0.2">
      <c r="C261" s="35"/>
      <c r="D261" s="35"/>
    </row>
    <row r="262" spans="3:4" s="11" customFormat="1" ht="12.95" customHeight="1" x14ac:dyDescent="0.2">
      <c r="C262" s="35"/>
      <c r="D262" s="35"/>
    </row>
    <row r="263" spans="3:4" s="11" customFormat="1" ht="12.95" customHeight="1" x14ac:dyDescent="0.2">
      <c r="C263" s="35"/>
      <c r="D263" s="35"/>
    </row>
    <row r="264" spans="3:4" s="11" customFormat="1" ht="12.95" customHeight="1" x14ac:dyDescent="0.2">
      <c r="C264" s="35"/>
      <c r="D264" s="35"/>
    </row>
    <row r="265" spans="3:4" s="11" customFormat="1" ht="12.95" customHeight="1" x14ac:dyDescent="0.2">
      <c r="C265" s="35"/>
      <c r="D265" s="35"/>
    </row>
    <row r="266" spans="3:4" s="11" customFormat="1" ht="12.95" customHeight="1" x14ac:dyDescent="0.2">
      <c r="C266" s="35"/>
      <c r="D266" s="35"/>
    </row>
    <row r="267" spans="3:4" s="11" customFormat="1" ht="12.95" customHeight="1" x14ac:dyDescent="0.2">
      <c r="C267" s="35"/>
      <c r="D267" s="35"/>
    </row>
    <row r="268" spans="3:4" s="11" customFormat="1" ht="12.95" customHeight="1" x14ac:dyDescent="0.2">
      <c r="C268" s="35"/>
      <c r="D268" s="35"/>
    </row>
    <row r="269" spans="3:4" s="11" customFormat="1" ht="12.95" customHeight="1" x14ac:dyDescent="0.2">
      <c r="C269" s="35"/>
      <c r="D269" s="35"/>
    </row>
    <row r="270" spans="3:4" s="11" customFormat="1" ht="12.95" customHeight="1" x14ac:dyDescent="0.2">
      <c r="C270" s="35"/>
      <c r="D270" s="35"/>
    </row>
    <row r="271" spans="3:4" s="11" customFormat="1" ht="12.95" customHeight="1" x14ac:dyDescent="0.2">
      <c r="C271" s="35"/>
      <c r="D271" s="35"/>
    </row>
    <row r="272" spans="3:4" s="11" customFormat="1" ht="12.95" customHeight="1" x14ac:dyDescent="0.2">
      <c r="C272" s="35"/>
      <c r="D272" s="35"/>
    </row>
    <row r="273" spans="3:4" s="11" customFormat="1" ht="12.95" customHeight="1" x14ac:dyDescent="0.2">
      <c r="C273" s="35"/>
      <c r="D273" s="35"/>
    </row>
    <row r="274" spans="3:4" s="11" customFormat="1" ht="12.95" customHeight="1" x14ac:dyDescent="0.2">
      <c r="C274" s="35"/>
      <c r="D274" s="35"/>
    </row>
    <row r="275" spans="3:4" s="11" customFormat="1" ht="12.95" customHeight="1" x14ac:dyDescent="0.2">
      <c r="C275" s="35"/>
      <c r="D275" s="35"/>
    </row>
    <row r="276" spans="3:4" s="11" customFormat="1" ht="12.95" customHeight="1" x14ac:dyDescent="0.2">
      <c r="C276" s="35"/>
      <c r="D276" s="35"/>
    </row>
    <row r="277" spans="3:4" s="11" customFormat="1" ht="12.95" customHeight="1" x14ac:dyDescent="0.2">
      <c r="C277" s="35"/>
      <c r="D277" s="35"/>
    </row>
    <row r="278" spans="3:4" s="11" customFormat="1" ht="12.95" customHeight="1" x14ac:dyDescent="0.2">
      <c r="C278" s="35"/>
      <c r="D278" s="35"/>
    </row>
    <row r="279" spans="3:4" s="11" customFormat="1" ht="12.95" customHeight="1" x14ac:dyDescent="0.2">
      <c r="C279" s="35"/>
      <c r="D279" s="35"/>
    </row>
    <row r="280" spans="3:4" s="11" customFormat="1" ht="12.95" customHeight="1" x14ac:dyDescent="0.2">
      <c r="C280" s="35"/>
      <c r="D280" s="35"/>
    </row>
    <row r="281" spans="3:4" s="11" customFormat="1" ht="12.95" customHeight="1" x14ac:dyDescent="0.2">
      <c r="C281" s="35"/>
      <c r="D281" s="35"/>
    </row>
    <row r="282" spans="3:4" s="11" customFormat="1" ht="12.95" customHeight="1" x14ac:dyDescent="0.2">
      <c r="C282" s="35"/>
      <c r="D282" s="35"/>
    </row>
    <row r="283" spans="3:4" s="11" customFormat="1" ht="12.95" customHeight="1" x14ac:dyDescent="0.2">
      <c r="C283" s="35"/>
      <c r="D283" s="35"/>
    </row>
    <row r="284" spans="3:4" s="11" customFormat="1" ht="12.95" customHeight="1" x14ac:dyDescent="0.2">
      <c r="C284" s="35"/>
      <c r="D284" s="35"/>
    </row>
    <row r="285" spans="3:4" s="11" customFormat="1" ht="12.95" customHeight="1" x14ac:dyDescent="0.2">
      <c r="C285" s="35"/>
      <c r="D285" s="35"/>
    </row>
    <row r="286" spans="3:4" s="11" customFormat="1" ht="12.95" customHeight="1" x14ac:dyDescent="0.2">
      <c r="C286" s="35"/>
      <c r="D286" s="35"/>
    </row>
    <row r="287" spans="3:4" s="11" customFormat="1" ht="12.95" customHeight="1" x14ac:dyDescent="0.2">
      <c r="C287" s="35"/>
      <c r="D287" s="35"/>
    </row>
    <row r="288" spans="3:4" s="11" customFormat="1" ht="12.95" customHeight="1" x14ac:dyDescent="0.2">
      <c r="C288" s="35"/>
      <c r="D288" s="35"/>
    </row>
    <row r="289" spans="3:4" s="11" customFormat="1" ht="12.95" customHeight="1" x14ac:dyDescent="0.2">
      <c r="C289" s="35"/>
      <c r="D289" s="35"/>
    </row>
    <row r="290" spans="3:4" s="11" customFormat="1" ht="12.95" customHeight="1" x14ac:dyDescent="0.2">
      <c r="C290" s="35"/>
      <c r="D290" s="35"/>
    </row>
    <row r="291" spans="3:4" s="11" customFormat="1" ht="12.95" customHeight="1" x14ac:dyDescent="0.2">
      <c r="C291" s="35"/>
      <c r="D291" s="35"/>
    </row>
    <row r="292" spans="3:4" s="11" customFormat="1" ht="12.95" customHeight="1" x14ac:dyDescent="0.2">
      <c r="C292" s="35"/>
      <c r="D292" s="35"/>
    </row>
    <row r="293" spans="3:4" s="11" customFormat="1" ht="12.95" customHeight="1" x14ac:dyDescent="0.2">
      <c r="C293" s="35"/>
      <c r="D293" s="35"/>
    </row>
    <row r="294" spans="3:4" s="11" customFormat="1" ht="12.95" customHeight="1" x14ac:dyDescent="0.2">
      <c r="C294" s="35"/>
      <c r="D294" s="35"/>
    </row>
    <row r="295" spans="3:4" s="11" customFormat="1" ht="12.95" customHeight="1" x14ac:dyDescent="0.2">
      <c r="C295" s="35"/>
      <c r="D295" s="35"/>
    </row>
    <row r="296" spans="3:4" s="11" customFormat="1" ht="12.95" customHeight="1" x14ac:dyDescent="0.2">
      <c r="C296" s="35"/>
      <c r="D296" s="35"/>
    </row>
    <row r="297" spans="3:4" s="11" customFormat="1" ht="12.95" customHeight="1" x14ac:dyDescent="0.2">
      <c r="C297" s="35"/>
      <c r="D297" s="35"/>
    </row>
    <row r="298" spans="3:4" s="11" customFormat="1" ht="12.95" customHeight="1" x14ac:dyDescent="0.2">
      <c r="C298" s="35"/>
      <c r="D298" s="35"/>
    </row>
    <row r="299" spans="3:4" s="11" customFormat="1" ht="12.95" customHeight="1" x14ac:dyDescent="0.2">
      <c r="C299" s="35"/>
      <c r="D299" s="35"/>
    </row>
    <row r="300" spans="3:4" s="11" customFormat="1" ht="12.95" customHeight="1" x14ac:dyDescent="0.2">
      <c r="C300" s="35"/>
      <c r="D300" s="35"/>
    </row>
    <row r="301" spans="3:4" s="11" customFormat="1" ht="12.95" customHeight="1" x14ac:dyDescent="0.2">
      <c r="C301" s="35"/>
      <c r="D301" s="35"/>
    </row>
    <row r="302" spans="3:4" s="11" customFormat="1" ht="12.95" customHeight="1" x14ac:dyDescent="0.2">
      <c r="C302" s="35"/>
      <c r="D302" s="35"/>
    </row>
    <row r="303" spans="3:4" s="11" customFormat="1" ht="12.95" customHeight="1" x14ac:dyDescent="0.2">
      <c r="C303" s="35"/>
      <c r="D303" s="35"/>
    </row>
    <row r="304" spans="3:4" s="11" customFormat="1" ht="12.95" customHeight="1" x14ac:dyDescent="0.2">
      <c r="C304" s="35"/>
      <c r="D304" s="35"/>
    </row>
    <row r="305" spans="3:4" s="11" customFormat="1" ht="12.95" customHeight="1" x14ac:dyDescent="0.2">
      <c r="C305" s="35"/>
      <c r="D305" s="35"/>
    </row>
    <row r="306" spans="3:4" s="11" customFormat="1" ht="12.95" customHeight="1" x14ac:dyDescent="0.2">
      <c r="C306" s="35"/>
      <c r="D306" s="35"/>
    </row>
    <row r="307" spans="3:4" s="11" customFormat="1" ht="12.95" customHeight="1" x14ac:dyDescent="0.2">
      <c r="C307" s="35"/>
      <c r="D307" s="35"/>
    </row>
    <row r="308" spans="3:4" s="11" customFormat="1" ht="12.95" customHeight="1" x14ac:dyDescent="0.2">
      <c r="C308" s="35"/>
      <c r="D308" s="35"/>
    </row>
    <row r="309" spans="3:4" s="11" customFormat="1" ht="12.95" customHeight="1" x14ac:dyDescent="0.2">
      <c r="C309" s="35"/>
      <c r="D309" s="35"/>
    </row>
    <row r="310" spans="3:4" s="11" customFormat="1" ht="12.95" customHeight="1" x14ac:dyDescent="0.2">
      <c r="C310" s="35"/>
      <c r="D310" s="35"/>
    </row>
    <row r="311" spans="3:4" s="11" customFormat="1" ht="12.95" customHeight="1" x14ac:dyDescent="0.2">
      <c r="C311" s="35"/>
      <c r="D311" s="35"/>
    </row>
    <row r="312" spans="3:4" s="11" customFormat="1" ht="12.95" customHeight="1" x14ac:dyDescent="0.2">
      <c r="C312" s="35"/>
      <c r="D312" s="35"/>
    </row>
    <row r="313" spans="3:4" s="11" customFormat="1" ht="12.95" customHeight="1" x14ac:dyDescent="0.2">
      <c r="C313" s="35"/>
      <c r="D313" s="35"/>
    </row>
    <row r="314" spans="3:4" s="11" customFormat="1" ht="12.95" customHeight="1" x14ac:dyDescent="0.2">
      <c r="C314" s="35"/>
      <c r="D314" s="35"/>
    </row>
    <row r="315" spans="3:4" s="11" customFormat="1" ht="12.95" customHeight="1" x14ac:dyDescent="0.2">
      <c r="C315" s="35"/>
      <c r="D315" s="35"/>
    </row>
    <row r="316" spans="3:4" s="11" customFormat="1" ht="12.95" customHeight="1" x14ac:dyDescent="0.2">
      <c r="C316" s="35"/>
      <c r="D316" s="35"/>
    </row>
    <row r="317" spans="3:4" s="11" customFormat="1" ht="12.95" customHeight="1" x14ac:dyDescent="0.2">
      <c r="C317" s="35"/>
      <c r="D317" s="35"/>
    </row>
    <row r="318" spans="3:4" s="11" customFormat="1" ht="12.95" customHeight="1" x14ac:dyDescent="0.2">
      <c r="C318" s="35"/>
      <c r="D318" s="35"/>
    </row>
    <row r="319" spans="3:4" s="11" customFormat="1" ht="12.95" customHeight="1" x14ac:dyDescent="0.2">
      <c r="C319" s="35"/>
      <c r="D319" s="35"/>
    </row>
    <row r="320" spans="3:4" s="11" customFormat="1" ht="12.95" customHeight="1" x14ac:dyDescent="0.2">
      <c r="C320" s="35"/>
      <c r="D320" s="35"/>
    </row>
    <row r="321" spans="3:4" s="11" customFormat="1" ht="12.95" customHeight="1" x14ac:dyDescent="0.2">
      <c r="C321" s="35"/>
      <c r="D321" s="35"/>
    </row>
    <row r="322" spans="3:4" s="11" customFormat="1" ht="12.95" customHeight="1" x14ac:dyDescent="0.2">
      <c r="C322" s="35"/>
      <c r="D322" s="35"/>
    </row>
    <row r="323" spans="3:4" s="11" customFormat="1" ht="12.95" customHeight="1" x14ac:dyDescent="0.2">
      <c r="C323" s="35"/>
      <c r="D323" s="35"/>
    </row>
    <row r="324" spans="3:4" s="11" customFormat="1" ht="12.95" customHeight="1" x14ac:dyDescent="0.2">
      <c r="C324" s="35"/>
      <c r="D324" s="35"/>
    </row>
    <row r="325" spans="3:4" s="11" customFormat="1" ht="12.95" customHeight="1" x14ac:dyDescent="0.2">
      <c r="C325" s="35"/>
      <c r="D325" s="35"/>
    </row>
    <row r="326" spans="3:4" s="11" customFormat="1" ht="12.95" customHeight="1" x14ac:dyDescent="0.2">
      <c r="C326" s="35"/>
      <c r="D326" s="35"/>
    </row>
    <row r="327" spans="3:4" s="11" customFormat="1" ht="12.95" customHeight="1" x14ac:dyDescent="0.2">
      <c r="C327" s="35"/>
      <c r="D327" s="35"/>
    </row>
    <row r="328" spans="3:4" s="11" customFormat="1" ht="12.95" customHeight="1" x14ac:dyDescent="0.2">
      <c r="C328" s="35"/>
      <c r="D328" s="35"/>
    </row>
    <row r="329" spans="3:4" s="11" customFormat="1" ht="12.95" customHeight="1" x14ac:dyDescent="0.2">
      <c r="C329" s="35"/>
      <c r="D329" s="35"/>
    </row>
    <row r="330" spans="3:4" s="11" customFormat="1" ht="12.95" customHeight="1" x14ac:dyDescent="0.2">
      <c r="C330" s="35"/>
      <c r="D330" s="35"/>
    </row>
    <row r="331" spans="3:4" s="11" customFormat="1" ht="12.95" customHeight="1" x14ac:dyDescent="0.2">
      <c r="C331" s="35"/>
      <c r="D331" s="35"/>
    </row>
    <row r="332" spans="3:4" s="11" customFormat="1" ht="12.95" customHeight="1" x14ac:dyDescent="0.2">
      <c r="C332" s="35"/>
      <c r="D332" s="35"/>
    </row>
    <row r="333" spans="3:4" s="11" customFormat="1" ht="12.95" customHeight="1" x14ac:dyDescent="0.2">
      <c r="C333" s="35"/>
      <c r="D333" s="35"/>
    </row>
    <row r="334" spans="3:4" s="11" customFormat="1" ht="12.95" customHeight="1" x14ac:dyDescent="0.2">
      <c r="C334" s="35"/>
      <c r="D334" s="35"/>
    </row>
    <row r="335" spans="3:4" s="11" customFormat="1" ht="12.95" customHeight="1" x14ac:dyDescent="0.2">
      <c r="C335" s="35"/>
      <c r="D335" s="35"/>
    </row>
    <row r="336" spans="3:4" s="11" customFormat="1" ht="12.95" customHeight="1" x14ac:dyDescent="0.2">
      <c r="C336" s="35"/>
      <c r="D336" s="35"/>
    </row>
    <row r="337" spans="3:4" s="11" customFormat="1" ht="12.95" customHeight="1" x14ac:dyDescent="0.2">
      <c r="C337" s="35"/>
      <c r="D337" s="35"/>
    </row>
    <row r="338" spans="3:4" s="11" customFormat="1" ht="12.95" customHeight="1" x14ac:dyDescent="0.2">
      <c r="C338" s="35"/>
      <c r="D338" s="35"/>
    </row>
    <row r="339" spans="3:4" s="11" customFormat="1" ht="12.95" customHeight="1" x14ac:dyDescent="0.2">
      <c r="C339" s="35"/>
      <c r="D339" s="35"/>
    </row>
    <row r="340" spans="3:4" s="11" customFormat="1" ht="12.95" customHeight="1" x14ac:dyDescent="0.2">
      <c r="C340" s="35"/>
      <c r="D340" s="35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</sheetData>
  <protectedRanges>
    <protectedRange sqref="A59:D59" name="Range1"/>
  </protectedRanges>
  <sortState xmlns:xlrd2="http://schemas.microsoft.com/office/spreadsheetml/2017/richdata2" ref="A21:U65">
    <sortCondition ref="C21:C65"/>
  </sortState>
  <phoneticPr fontId="8" type="noConversion"/>
  <hyperlinks>
    <hyperlink ref="H63312" r:id="rId1" display="http://vsolj.cetus-net.org/bulletin.html" xr:uid="{00000000-0004-0000-0000-000000000000}"/>
    <hyperlink ref="H63305" r:id="rId2" display="https://www.aavso.org/ejaavso" xr:uid="{00000000-0004-0000-0000-000001000000}"/>
    <hyperlink ref="I63312" r:id="rId3" display="http://vsolj.cetus-net.org/bulletin.html" xr:uid="{00000000-0004-0000-0000-000002000000}"/>
    <hyperlink ref="AQ56963" r:id="rId4" display="http://cdsbib.u-strasbg.fr/cgi-bin/cdsbib?1990RMxAA..21..381G" xr:uid="{00000000-0004-0000-0000-000003000000}"/>
    <hyperlink ref="H63309" r:id="rId5" display="https://www.aavso.org/ejaavso" xr:uid="{00000000-0004-0000-0000-000004000000}"/>
    <hyperlink ref="AP4327" r:id="rId6" display="http://cdsbib.u-strasbg.fr/cgi-bin/cdsbib?1990RMxAA..21..381G" xr:uid="{00000000-0004-0000-0000-000005000000}"/>
    <hyperlink ref="AP4330" r:id="rId7" display="http://cdsbib.u-strasbg.fr/cgi-bin/cdsbib?1990RMxAA..21..381G" xr:uid="{00000000-0004-0000-0000-000006000000}"/>
    <hyperlink ref="AP4328" r:id="rId8" display="http://cdsbib.u-strasbg.fr/cgi-bin/cdsbib?1990RMxAA..21..381G" xr:uid="{00000000-0004-0000-0000-000007000000}"/>
    <hyperlink ref="AP4312" r:id="rId9" display="http://cdsbib.u-strasbg.fr/cgi-bin/cdsbib?1990RMxAA..21..381G" xr:uid="{00000000-0004-0000-0000-000008000000}"/>
    <hyperlink ref="AQ4541" r:id="rId10" display="http://cdsbib.u-strasbg.fr/cgi-bin/cdsbib?1990RMxAA..21..381G" xr:uid="{00000000-0004-0000-0000-000009000000}"/>
    <hyperlink ref="AQ4545" r:id="rId11" display="http://cdsbib.u-strasbg.fr/cgi-bin/cdsbib?1990RMxAA..21..381G" xr:uid="{00000000-0004-0000-0000-00000A000000}"/>
    <hyperlink ref="AQ64225" r:id="rId12" display="http://cdsbib.u-strasbg.fr/cgi-bin/cdsbib?1990RMxAA..21..381G" xr:uid="{00000000-0004-0000-0000-00000B000000}"/>
    <hyperlink ref="I1433" r:id="rId13" display="http://vsolj.cetus-net.org/bulletin.html" xr:uid="{00000000-0004-0000-0000-00000C000000}"/>
    <hyperlink ref="H1433" r:id="rId14" display="http://vsolj.cetus-net.org/bulletin.html" xr:uid="{00000000-0004-0000-0000-00000D000000}"/>
    <hyperlink ref="AQ64886" r:id="rId15" display="http://cdsbib.u-strasbg.fr/cgi-bin/cdsbib?1990RMxAA..21..381G" xr:uid="{00000000-0004-0000-0000-00000E000000}"/>
    <hyperlink ref="AQ64885" r:id="rId16" display="http://cdsbib.u-strasbg.fr/cgi-bin/cdsbib?1990RMxAA..21..381G" xr:uid="{00000000-0004-0000-0000-00000F000000}"/>
    <hyperlink ref="AP2603" r:id="rId17" display="http://cdsbib.u-strasbg.fr/cgi-bin/cdsbib?1990RMxAA..21..381G" xr:uid="{00000000-0004-0000-0000-000010000000}"/>
    <hyperlink ref="AP2621" r:id="rId18" display="http://cdsbib.u-strasbg.fr/cgi-bin/cdsbib?1990RMxAA..21..381G" xr:uid="{00000000-0004-0000-0000-000011000000}"/>
    <hyperlink ref="AP2622" r:id="rId19" display="http://cdsbib.u-strasbg.fr/cgi-bin/cdsbib?1990RMxAA..21..381G" xr:uid="{00000000-0004-0000-0000-000012000000}"/>
    <hyperlink ref="AP261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6480-C01C-401C-9E97-831DC1E71D0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2024-01-03T05:10:40Z</dcterms:modified>
</cp:coreProperties>
</file>