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5AFCB65-30E9-49E9-A6B5-D8292FC638E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Graphs 1" sheetId="9" r:id="rId2"/>
    <sheet name="Q_fit" sheetId="3" r:id="rId3"/>
    <sheet name="Active 2" sheetId="8" r:id="rId4"/>
    <sheet name="Q_fit (2)" sheetId="7" r:id="rId5"/>
    <sheet name="B" sheetId="5" r:id="rId6"/>
  </sheets>
  <definedNames>
    <definedName name="solver_adj" localSheetId="0" hidden="1">'Active 1'!$E$11:$E$13</definedName>
    <definedName name="solver_adj" localSheetId="3" hidden="1">'Active 2'!$W$3:$W$5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st" localSheetId="0" hidden="1">1</definedName>
    <definedName name="solver_est" localSheetId="3" hidden="1">1</definedName>
    <definedName name="solver_itr" localSheetId="0" hidden="1">100</definedName>
    <definedName name="solver_itr" localSheetId="3" hidden="1">100</definedName>
    <definedName name="solver_lin" localSheetId="0" hidden="1">2</definedName>
    <definedName name="solver_lin" localSheetId="3" hidden="1">2</definedName>
    <definedName name="solver_neg" localSheetId="0" hidden="1">2</definedName>
    <definedName name="solver_neg" localSheetId="3" hidden="1">2</definedName>
    <definedName name="solver_num" localSheetId="0" hidden="1">0</definedName>
    <definedName name="solver_num" localSheetId="3" hidden="1">0</definedName>
    <definedName name="solver_nwt" localSheetId="0" hidden="1">1</definedName>
    <definedName name="solver_nwt" localSheetId="3" hidden="1">1</definedName>
    <definedName name="solver_opt" localSheetId="0" hidden="1">'Active 1'!$E$14</definedName>
    <definedName name="solver_opt" localSheetId="3" hidden="1">'Active 2'!$W$6</definedName>
    <definedName name="solver_pre" localSheetId="0" hidden="1">0.000001</definedName>
    <definedName name="solver_pre" localSheetId="3" hidden="1">0.000001</definedName>
    <definedName name="solver_scl" localSheetId="0" hidden="1">2</definedName>
    <definedName name="solver_scl" localSheetId="3" hidden="1">2</definedName>
    <definedName name="solver_sho" localSheetId="0" hidden="1">2</definedName>
    <definedName name="solver_sho" localSheetId="3" hidden="1">2</definedName>
    <definedName name="solver_tim" localSheetId="0" hidden="1">100</definedName>
    <definedName name="solver_tim" localSheetId="3" hidden="1">100</definedName>
    <definedName name="solver_tol" localSheetId="0" hidden="1">0.05</definedName>
    <definedName name="solver_tol" localSheetId="3" hidden="1">0.05</definedName>
    <definedName name="solver_typ" localSheetId="0" hidden="1">2</definedName>
    <definedName name="solver_typ" localSheetId="3" hidden="1">2</definedName>
    <definedName name="solver_val" localSheetId="0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D11" i="2" l="1"/>
  <c r="D12" i="2"/>
  <c r="F36" i="8"/>
  <c r="G36" i="8"/>
  <c r="F37" i="8"/>
  <c r="E36" i="8"/>
  <c r="E37" i="8"/>
  <c r="E38" i="8"/>
  <c r="G12" i="8"/>
  <c r="G11" i="8"/>
  <c r="B2" i="8"/>
  <c r="S2" i="8"/>
  <c r="Z2" i="8"/>
  <c r="F3" i="8"/>
  <c r="G3" i="8"/>
  <c r="S3" i="8"/>
  <c r="Z3" i="8"/>
  <c r="C4" i="8"/>
  <c r="D4" i="8"/>
  <c r="S4" i="8"/>
  <c r="Z4" i="8"/>
  <c r="S5" i="8"/>
  <c r="Z5" i="8"/>
  <c r="S6" i="8"/>
  <c r="E21" i="8"/>
  <c r="F21" i="8"/>
  <c r="V21" i="8"/>
  <c r="W21" i="8"/>
  <c r="E22" i="8"/>
  <c r="F22" i="8"/>
  <c r="E23" i="8"/>
  <c r="F23" i="8"/>
  <c r="P23" i="8"/>
  <c r="E24" i="8"/>
  <c r="F24" i="8"/>
  <c r="E25" i="8"/>
  <c r="F25" i="8"/>
  <c r="E26" i="8"/>
  <c r="F26" i="8"/>
  <c r="G26" i="8"/>
  <c r="P26" i="8"/>
  <c r="R26" i="8"/>
  <c r="T26" i="8"/>
  <c r="E27" i="8"/>
  <c r="F27" i="8"/>
  <c r="V27" i="8"/>
  <c r="G27" i="8"/>
  <c r="E28" i="8"/>
  <c r="F28" i="8"/>
  <c r="E29" i="8"/>
  <c r="F29" i="8"/>
  <c r="P29" i="8"/>
  <c r="R29" i="8"/>
  <c r="T29" i="8"/>
  <c r="G29" i="8"/>
  <c r="U29" i="8"/>
  <c r="V29" i="8"/>
  <c r="E30" i="8"/>
  <c r="F30" i="8"/>
  <c r="E31" i="8"/>
  <c r="F31" i="8"/>
  <c r="P31" i="8"/>
  <c r="V31" i="8"/>
  <c r="E32" i="8"/>
  <c r="F32" i="8"/>
  <c r="E33" i="8"/>
  <c r="F33" i="8"/>
  <c r="E34" i="8"/>
  <c r="F34" i="8"/>
  <c r="E35" i="8"/>
  <c r="F35" i="8"/>
  <c r="V35" i="8"/>
  <c r="P36" i="8"/>
  <c r="F38" i="8"/>
  <c r="G38" i="8"/>
  <c r="P38" i="8"/>
  <c r="V38" i="8"/>
  <c r="E39" i="8"/>
  <c r="F39" i="8"/>
  <c r="P39" i="8"/>
  <c r="V39" i="8"/>
  <c r="E40" i="8"/>
  <c r="F40" i="8"/>
  <c r="E41" i="8"/>
  <c r="F41" i="8"/>
  <c r="E42" i="8"/>
  <c r="F42" i="8"/>
  <c r="V42" i="8"/>
  <c r="G42" i="8"/>
  <c r="Z6" i="8"/>
  <c r="S7" i="8"/>
  <c r="Z7" i="8"/>
  <c r="S8" i="8"/>
  <c r="Z8" i="8"/>
  <c r="S9" i="8"/>
  <c r="Z9" i="8"/>
  <c r="S10" i="8"/>
  <c r="Z10" i="8"/>
  <c r="S11" i="8"/>
  <c r="Z11" i="8"/>
  <c r="S12" i="8"/>
  <c r="Z12" i="8"/>
  <c r="S13" i="8"/>
  <c r="Z13" i="8"/>
  <c r="Z14" i="8"/>
  <c r="Z15" i="8"/>
  <c r="G16" i="8"/>
  <c r="G17" i="8" s="1"/>
  <c r="Z16" i="8"/>
  <c r="C17" i="8"/>
  <c r="Z17" i="8"/>
  <c r="Z18" i="8"/>
  <c r="S19" i="8"/>
  <c r="Z19" i="8"/>
  <c r="Z20" i="8"/>
  <c r="Q21" i="8"/>
  <c r="Z21" i="8"/>
  <c r="Q22" i="8"/>
  <c r="Z22" i="8"/>
  <c r="Q23" i="8"/>
  <c r="Z23" i="8"/>
  <c r="Q24" i="8"/>
  <c r="Z24" i="8"/>
  <c r="Q25" i="8"/>
  <c r="Q26" i="8"/>
  <c r="Q27" i="8"/>
  <c r="Q28" i="8"/>
  <c r="I29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A9" i="7"/>
  <c r="C9" i="7" s="1"/>
  <c r="D21" i="7"/>
  <c r="H21" i="7"/>
  <c r="D22" i="7"/>
  <c r="H22" i="7"/>
  <c r="D23" i="7"/>
  <c r="J23" i="7"/>
  <c r="H23" i="7"/>
  <c r="D24" i="7"/>
  <c r="D25" i="7"/>
  <c r="H25" i="7"/>
  <c r="D26" i="7"/>
  <c r="H26" i="7"/>
  <c r="D27" i="7"/>
  <c r="H27" i="7"/>
  <c r="D28" i="7"/>
  <c r="D29" i="7"/>
  <c r="H29" i="7" s="1"/>
  <c r="D30" i="7"/>
  <c r="H30" i="7" s="1"/>
  <c r="D31" i="7"/>
  <c r="J31" i="7" s="1"/>
  <c r="H31" i="7"/>
  <c r="D32" i="7"/>
  <c r="D33" i="7"/>
  <c r="H33" i="7" s="1"/>
  <c r="D34" i="7"/>
  <c r="I34" i="7" s="1"/>
  <c r="D35" i="7"/>
  <c r="H35" i="7" s="1"/>
  <c r="D36" i="7"/>
  <c r="I36" i="7" s="1"/>
  <c r="D37" i="7"/>
  <c r="H37" i="7" s="1"/>
  <c r="D38" i="7"/>
  <c r="H38" i="7" s="1"/>
  <c r="D39" i="7"/>
  <c r="J39" i="7" s="1"/>
  <c r="H39" i="7"/>
  <c r="D40" i="7"/>
  <c r="L40" i="7" s="1"/>
  <c r="D41" i="7"/>
  <c r="H41" i="7"/>
  <c r="D42" i="7"/>
  <c r="H42" i="7"/>
  <c r="J21" i="7"/>
  <c r="J22" i="7"/>
  <c r="J26" i="7"/>
  <c r="J27" i="7"/>
  <c r="J29" i="7"/>
  <c r="J30" i="7"/>
  <c r="J35" i="7"/>
  <c r="J37" i="7"/>
  <c r="J38" i="7"/>
  <c r="J42" i="7"/>
  <c r="I21" i="7"/>
  <c r="I22" i="7"/>
  <c r="I25" i="7"/>
  <c r="I26" i="7"/>
  <c r="I27" i="7"/>
  <c r="I29" i="7"/>
  <c r="I30" i="7"/>
  <c r="I33" i="7"/>
  <c r="I35" i="7"/>
  <c r="I37" i="7"/>
  <c r="I38" i="7"/>
  <c r="I41" i="7"/>
  <c r="I42" i="7"/>
  <c r="F21" i="7"/>
  <c r="F22" i="7"/>
  <c r="F25" i="7"/>
  <c r="F26" i="7"/>
  <c r="F27" i="7"/>
  <c r="F28" i="7"/>
  <c r="F29" i="7"/>
  <c r="F30" i="7"/>
  <c r="F33" i="7"/>
  <c r="F34" i="7"/>
  <c r="F35" i="7"/>
  <c r="F37" i="7"/>
  <c r="F38" i="7"/>
  <c r="F41" i="7"/>
  <c r="F42" i="7"/>
  <c r="E21" i="7"/>
  <c r="G21" i="7"/>
  <c r="E22" i="7"/>
  <c r="K22" i="7"/>
  <c r="G22" i="7"/>
  <c r="E23" i="7"/>
  <c r="K23" i="7"/>
  <c r="G23" i="7"/>
  <c r="E24" i="7"/>
  <c r="E25" i="7"/>
  <c r="G25" i="7"/>
  <c r="E26" i="7"/>
  <c r="G26" i="7"/>
  <c r="E27" i="7"/>
  <c r="L27" i="7"/>
  <c r="G27" i="7"/>
  <c r="E28" i="7"/>
  <c r="E29" i="7"/>
  <c r="G29" i="7"/>
  <c r="E30" i="7"/>
  <c r="K30" i="7"/>
  <c r="G30" i="7"/>
  <c r="E31" i="7"/>
  <c r="K31" i="7"/>
  <c r="G31" i="7"/>
  <c r="E32" i="7"/>
  <c r="E33" i="7"/>
  <c r="G33" i="7"/>
  <c r="E34" i="7"/>
  <c r="G34" i="7"/>
  <c r="E35" i="7"/>
  <c r="L35" i="7"/>
  <c r="G35" i="7"/>
  <c r="E36" i="7"/>
  <c r="E37" i="7"/>
  <c r="G37" i="7"/>
  <c r="E38" i="7"/>
  <c r="K38" i="7"/>
  <c r="G38" i="7"/>
  <c r="E39" i="7"/>
  <c r="K39" i="7"/>
  <c r="G39" i="7"/>
  <c r="K21" i="7"/>
  <c r="K25" i="7"/>
  <c r="K26" i="7"/>
  <c r="K27" i="7"/>
  <c r="K29" i="7"/>
  <c r="K33" i="7"/>
  <c r="K34" i="7"/>
  <c r="K35" i="7"/>
  <c r="K37" i="7"/>
  <c r="E40" i="7"/>
  <c r="E41" i="7"/>
  <c r="E42" i="7"/>
  <c r="K42" i="7"/>
  <c r="L21" i="7"/>
  <c r="L22" i="7"/>
  <c r="L23" i="7"/>
  <c r="L24" i="7"/>
  <c r="L25" i="7"/>
  <c r="L26" i="7"/>
  <c r="L29" i="7"/>
  <c r="L30" i="7"/>
  <c r="L31" i="7"/>
  <c r="L33" i="7"/>
  <c r="L34" i="7"/>
  <c r="L37" i="7"/>
  <c r="L38" i="7"/>
  <c r="L39" i="7"/>
  <c r="L42" i="7"/>
  <c r="G4" i="7"/>
  <c r="G5" i="7"/>
  <c r="G6" i="7"/>
  <c r="G7" i="7"/>
  <c r="B10" i="7"/>
  <c r="H12" i="7"/>
  <c r="D15" i="7"/>
  <c r="L15" i="7"/>
  <c r="M15" i="7"/>
  <c r="C16" i="7"/>
  <c r="C15" i="7"/>
  <c r="D16" i="7"/>
  <c r="E16" i="7"/>
  <c r="E15" i="7"/>
  <c r="F16" i="7"/>
  <c r="F15" i="7"/>
  <c r="G16" i="7"/>
  <c r="G15" i="7"/>
  <c r="H16" i="7"/>
  <c r="H15" i="7"/>
  <c r="I16" i="7"/>
  <c r="I15" i="7"/>
  <c r="I12" i="7"/>
  <c r="J16" i="7"/>
  <c r="J15" i="7"/>
  <c r="K16" i="7"/>
  <c r="K15" i="7"/>
  <c r="L16" i="7"/>
  <c r="M16" i="7"/>
  <c r="N16" i="7"/>
  <c r="N15" i="7"/>
  <c r="O16" i="7"/>
  <c r="O15" i="7"/>
  <c r="P16" i="7"/>
  <c r="P15" i="7"/>
  <c r="Q16" i="7"/>
  <c r="Q15" i="7"/>
  <c r="Q12" i="7"/>
  <c r="G40" i="7"/>
  <c r="G42" i="7"/>
  <c r="D43" i="7"/>
  <c r="J43" i="7" s="1"/>
  <c r="H43" i="7"/>
  <c r="E43" i="7"/>
  <c r="L43" i="7"/>
  <c r="F43" i="7"/>
  <c r="G43" i="7"/>
  <c r="I43" i="7"/>
  <c r="K43" i="7"/>
  <c r="D44" i="7"/>
  <c r="H44" i="7" s="1"/>
  <c r="E44" i="7"/>
  <c r="G44" i="7"/>
  <c r="L44" i="7"/>
  <c r="D45" i="7"/>
  <c r="H45" i="7"/>
  <c r="E45" i="7"/>
  <c r="K45" i="7"/>
  <c r="G45" i="7"/>
  <c r="D46" i="7"/>
  <c r="F46" i="7"/>
  <c r="E46" i="7"/>
  <c r="D47" i="7"/>
  <c r="E47" i="7"/>
  <c r="K47" i="7"/>
  <c r="F47" i="7"/>
  <c r="H47" i="7"/>
  <c r="I47" i="7"/>
  <c r="J47" i="7"/>
  <c r="D48" i="7"/>
  <c r="F48" i="7" s="1"/>
  <c r="E48" i="7"/>
  <c r="G48" i="7"/>
  <c r="D49" i="7"/>
  <c r="H49" i="7" s="1"/>
  <c r="E49" i="7"/>
  <c r="K49" i="7"/>
  <c r="G49" i="7"/>
  <c r="I49" i="7"/>
  <c r="L49" i="7"/>
  <c r="D50" i="7"/>
  <c r="J50" i="7" s="1"/>
  <c r="E50" i="7"/>
  <c r="H50" i="7"/>
  <c r="D51" i="7"/>
  <c r="H51" i="7"/>
  <c r="E51" i="7"/>
  <c r="F51" i="7"/>
  <c r="G51" i="7"/>
  <c r="I51" i="7"/>
  <c r="J51" i="7"/>
  <c r="D52" i="7"/>
  <c r="H52" i="7" s="1"/>
  <c r="E52" i="7"/>
  <c r="K52" i="7"/>
  <c r="G52" i="7"/>
  <c r="D53" i="7"/>
  <c r="F53" i="7"/>
  <c r="E53" i="7"/>
  <c r="G53" i="7"/>
  <c r="D54" i="7"/>
  <c r="E54" i="7"/>
  <c r="K54" i="7"/>
  <c r="F54" i="7"/>
  <c r="H54" i="7"/>
  <c r="I54" i="7"/>
  <c r="J54" i="7"/>
  <c r="D55" i="7"/>
  <c r="E55" i="7"/>
  <c r="L55" i="7"/>
  <c r="F55" i="7"/>
  <c r="H55" i="7"/>
  <c r="I55" i="7"/>
  <c r="J55" i="7"/>
  <c r="D56" i="7"/>
  <c r="H56" i="7" s="1"/>
  <c r="E56" i="7"/>
  <c r="G56" i="7"/>
  <c r="K56" i="7"/>
  <c r="L56" i="7"/>
  <c r="D57" i="7"/>
  <c r="F57" i="7" s="1"/>
  <c r="E57" i="7"/>
  <c r="D58" i="7"/>
  <c r="H58" i="7" s="1"/>
  <c r="J58" i="7"/>
  <c r="E58" i="7"/>
  <c r="G58" i="7"/>
  <c r="F58" i="7"/>
  <c r="L58" i="7"/>
  <c r="D59" i="7"/>
  <c r="F59" i="7" s="1"/>
  <c r="E59" i="7"/>
  <c r="K59" i="7"/>
  <c r="G59" i="7"/>
  <c r="D60" i="7"/>
  <c r="I60" i="7" s="1"/>
  <c r="E60" i="7"/>
  <c r="K60" i="7"/>
  <c r="D61" i="7"/>
  <c r="E61" i="7"/>
  <c r="G61" i="7"/>
  <c r="H61" i="7"/>
  <c r="I61" i="7"/>
  <c r="L61" i="7"/>
  <c r="D62" i="7"/>
  <c r="F62" i="7" s="1"/>
  <c r="E62" i="7"/>
  <c r="G62" i="7"/>
  <c r="D63" i="7"/>
  <c r="H63" i="7" s="1"/>
  <c r="E63" i="7"/>
  <c r="F63" i="7"/>
  <c r="J63" i="7"/>
  <c r="D64" i="7"/>
  <c r="H64" i="7" s="1"/>
  <c r="I64" i="7"/>
  <c r="E64" i="7"/>
  <c r="F64" i="7"/>
  <c r="G64" i="7"/>
  <c r="L64" i="7"/>
  <c r="D65" i="7"/>
  <c r="E65" i="7"/>
  <c r="I65" i="7"/>
  <c r="J65" i="7"/>
  <c r="D66" i="7"/>
  <c r="F66" i="7" s="1"/>
  <c r="E66" i="7"/>
  <c r="L66" i="7"/>
  <c r="H66" i="7"/>
  <c r="D67" i="7"/>
  <c r="F67" i="7"/>
  <c r="E67" i="7"/>
  <c r="G67" i="7"/>
  <c r="D68" i="7"/>
  <c r="I68" i="7"/>
  <c r="E68" i="7"/>
  <c r="F68" i="7"/>
  <c r="J68" i="7"/>
  <c r="K68" i="7"/>
  <c r="D69" i="7"/>
  <c r="J69" i="7" s="1"/>
  <c r="E69" i="7"/>
  <c r="D70" i="7"/>
  <c r="K70" i="7" s="1"/>
  <c r="H70" i="7"/>
  <c r="E70" i="7"/>
  <c r="D71" i="7"/>
  <c r="E71" i="7"/>
  <c r="L71" i="7"/>
  <c r="F71" i="7"/>
  <c r="G71" i="7"/>
  <c r="H71" i="7"/>
  <c r="I71" i="7"/>
  <c r="J71" i="7"/>
  <c r="D72" i="7"/>
  <c r="H72" i="7"/>
  <c r="E72" i="7"/>
  <c r="G72" i="7"/>
  <c r="K72" i="7"/>
  <c r="L72" i="7"/>
  <c r="D73" i="7"/>
  <c r="F73" i="7" s="1"/>
  <c r="E73" i="7"/>
  <c r="G73" i="7"/>
  <c r="K73" i="7"/>
  <c r="L73" i="7"/>
  <c r="D74" i="7"/>
  <c r="H74" i="7" s="1"/>
  <c r="E74" i="7"/>
  <c r="I74" i="7"/>
  <c r="J74" i="7"/>
  <c r="D75" i="7"/>
  <c r="I75" i="7"/>
  <c r="E75" i="7"/>
  <c r="K75" i="7"/>
  <c r="G75" i="7"/>
  <c r="D76" i="7"/>
  <c r="F76" i="7"/>
  <c r="E76" i="7"/>
  <c r="G76" i="7"/>
  <c r="D77" i="7"/>
  <c r="F77" i="7" s="1"/>
  <c r="E77" i="7"/>
  <c r="D78" i="7"/>
  <c r="H78" i="7" s="1"/>
  <c r="E78" i="7"/>
  <c r="F78" i="7"/>
  <c r="D79" i="7"/>
  <c r="E79" i="7"/>
  <c r="L79" i="7"/>
  <c r="F79" i="7"/>
  <c r="G79" i="7"/>
  <c r="H79" i="7"/>
  <c r="I79" i="7"/>
  <c r="J79" i="7"/>
  <c r="K79" i="7"/>
  <c r="D80" i="7"/>
  <c r="K80" i="7"/>
  <c r="E80" i="7"/>
  <c r="G80" i="7"/>
  <c r="H80" i="7"/>
  <c r="D81" i="7"/>
  <c r="E81" i="7"/>
  <c r="G81" i="7"/>
  <c r="D82" i="7"/>
  <c r="H82" i="7" s="1"/>
  <c r="E82" i="7"/>
  <c r="F82" i="7"/>
  <c r="I82" i="7"/>
  <c r="J82" i="7"/>
  <c r="D83" i="7"/>
  <c r="H83" i="7" s="1"/>
  <c r="E83" i="7"/>
  <c r="K83" i="7"/>
  <c r="F83" i="7"/>
  <c r="D84" i="7"/>
  <c r="E84" i="7"/>
  <c r="G84" i="7"/>
  <c r="D85" i="7"/>
  <c r="E85" i="7"/>
  <c r="L85" i="7"/>
  <c r="F85" i="7"/>
  <c r="H85" i="7"/>
  <c r="I85" i="7"/>
  <c r="J85" i="7"/>
  <c r="D86" i="7"/>
  <c r="L86" i="7"/>
  <c r="E86" i="7"/>
  <c r="G86" i="7"/>
  <c r="D87" i="7"/>
  <c r="E87" i="7"/>
  <c r="H87" i="7"/>
  <c r="I87" i="7"/>
  <c r="D88" i="7"/>
  <c r="E88" i="7"/>
  <c r="J88" i="7"/>
  <c r="D89" i="7"/>
  <c r="H89" i="7"/>
  <c r="E89" i="7"/>
  <c r="F89" i="7"/>
  <c r="I89" i="7"/>
  <c r="J89" i="7"/>
  <c r="D90" i="7"/>
  <c r="E90" i="7"/>
  <c r="G90" i="7"/>
  <c r="J90" i="7"/>
  <c r="D91" i="7"/>
  <c r="E91" i="7"/>
  <c r="I91" i="7"/>
  <c r="D92" i="7"/>
  <c r="H92" i="7"/>
  <c r="E92" i="7"/>
  <c r="F92" i="7"/>
  <c r="J92" i="7"/>
  <c r="L92" i="7"/>
  <c r="D93" i="7"/>
  <c r="E93" i="7"/>
  <c r="L93" i="7"/>
  <c r="F93" i="7"/>
  <c r="G93" i="7"/>
  <c r="H93" i="7"/>
  <c r="I93" i="7"/>
  <c r="J93" i="7"/>
  <c r="D94" i="7"/>
  <c r="J94" i="7"/>
  <c r="E94" i="7"/>
  <c r="G94" i="7"/>
  <c r="D95" i="7"/>
  <c r="E95" i="7"/>
  <c r="I95" i="7"/>
  <c r="K95" i="7"/>
  <c r="D96" i="7"/>
  <c r="H96" i="7"/>
  <c r="E96" i="7"/>
  <c r="F96" i="7"/>
  <c r="I96" i="7"/>
  <c r="J96" i="7"/>
  <c r="D97" i="7"/>
  <c r="H97" i="7"/>
  <c r="E97" i="7"/>
  <c r="L97" i="7"/>
  <c r="F97" i="7"/>
  <c r="G97" i="7"/>
  <c r="I97" i="7"/>
  <c r="J97" i="7"/>
  <c r="K97" i="7"/>
  <c r="D98" i="7"/>
  <c r="I98" i="7"/>
  <c r="E98" i="7"/>
  <c r="F98" i="7"/>
  <c r="H98" i="7"/>
  <c r="J98" i="7"/>
  <c r="K98" i="7"/>
  <c r="D99" i="7"/>
  <c r="J99" i="7"/>
  <c r="E99" i="7"/>
  <c r="F99" i="7"/>
  <c r="H99" i="7"/>
  <c r="I99" i="7"/>
  <c r="D100" i="7"/>
  <c r="E100" i="7"/>
  <c r="G100" i="7"/>
  <c r="I100" i="7"/>
  <c r="D101" i="7"/>
  <c r="E101" i="7"/>
  <c r="F101" i="7"/>
  <c r="H101" i="7"/>
  <c r="I101" i="7"/>
  <c r="J101" i="7"/>
  <c r="K101" i="7"/>
  <c r="D102" i="7"/>
  <c r="F102" i="7"/>
  <c r="E102" i="7"/>
  <c r="G102" i="7"/>
  <c r="K102" i="7"/>
  <c r="L102" i="7"/>
  <c r="D103" i="7"/>
  <c r="H103" i="7"/>
  <c r="E103" i="7"/>
  <c r="G103" i="7"/>
  <c r="D104" i="7"/>
  <c r="J104" i="7"/>
  <c r="E104" i="7"/>
  <c r="L104" i="7"/>
  <c r="I104" i="7"/>
  <c r="D105" i="7"/>
  <c r="H105" i="7"/>
  <c r="E105" i="7"/>
  <c r="F105" i="7"/>
  <c r="G105" i="7"/>
  <c r="I105" i="7"/>
  <c r="J105" i="7"/>
  <c r="D106" i="7"/>
  <c r="E106" i="7"/>
  <c r="L106" i="7"/>
  <c r="F106" i="7"/>
  <c r="G106" i="7"/>
  <c r="H106" i="7"/>
  <c r="I106" i="7"/>
  <c r="J106" i="7"/>
  <c r="K106" i="7"/>
  <c r="D107" i="7"/>
  <c r="H107" i="7"/>
  <c r="E107" i="7"/>
  <c r="G107" i="7"/>
  <c r="D108" i="7"/>
  <c r="F108" i="7"/>
  <c r="E108" i="7"/>
  <c r="H108" i="7"/>
  <c r="D109" i="7"/>
  <c r="E109" i="7"/>
  <c r="F109" i="7"/>
  <c r="H109" i="7"/>
  <c r="I109" i="7"/>
  <c r="J109" i="7"/>
  <c r="K109" i="7"/>
  <c r="D110" i="7"/>
  <c r="J110" i="7"/>
  <c r="E110" i="7"/>
  <c r="G110" i="7"/>
  <c r="K110" i="7"/>
  <c r="D111" i="7"/>
  <c r="E111" i="7"/>
  <c r="K111" i="7"/>
  <c r="G111" i="7"/>
  <c r="H111" i="7"/>
  <c r="D112" i="7"/>
  <c r="J112" i="7"/>
  <c r="E112" i="7"/>
  <c r="L112" i="7"/>
  <c r="F112" i="7"/>
  <c r="D113" i="7"/>
  <c r="H113" i="7"/>
  <c r="E113" i="7"/>
  <c r="F113" i="7"/>
  <c r="G113" i="7"/>
  <c r="I113" i="7"/>
  <c r="J113" i="7"/>
  <c r="D114" i="7"/>
  <c r="E114" i="7"/>
  <c r="L114" i="7"/>
  <c r="F114" i="7"/>
  <c r="G114" i="7"/>
  <c r="H114" i="7"/>
  <c r="I114" i="7"/>
  <c r="J114" i="7"/>
  <c r="K114" i="7"/>
  <c r="D115" i="7"/>
  <c r="H115" i="7"/>
  <c r="E115" i="7"/>
  <c r="G115" i="7"/>
  <c r="D116" i="7"/>
  <c r="J116" i="7"/>
  <c r="E116" i="7"/>
  <c r="I116" i="7"/>
  <c r="D117" i="7"/>
  <c r="E117" i="7"/>
  <c r="F117" i="7"/>
  <c r="H117" i="7"/>
  <c r="I117" i="7"/>
  <c r="J117" i="7"/>
  <c r="D118" i="7"/>
  <c r="E118" i="7"/>
  <c r="G118" i="7"/>
  <c r="J118" i="7"/>
  <c r="D119" i="7"/>
  <c r="H119" i="7"/>
  <c r="E119" i="7"/>
  <c r="J119" i="7"/>
  <c r="D120" i="7"/>
  <c r="H120" i="7"/>
  <c r="E120" i="7"/>
  <c r="G120" i="7"/>
  <c r="L120" i="7"/>
  <c r="D121" i="7"/>
  <c r="H121" i="7"/>
  <c r="E121" i="7"/>
  <c r="K121" i="7"/>
  <c r="F121" i="7"/>
  <c r="G121" i="7"/>
  <c r="I121" i="7"/>
  <c r="J121" i="7"/>
  <c r="L121" i="7"/>
  <c r="D122" i="7"/>
  <c r="E122" i="7"/>
  <c r="F122" i="7"/>
  <c r="H122" i="7"/>
  <c r="I122" i="7"/>
  <c r="J122" i="7"/>
  <c r="D123" i="7"/>
  <c r="E123" i="7"/>
  <c r="F123" i="7"/>
  <c r="G123" i="7"/>
  <c r="H123" i="7"/>
  <c r="I123" i="7"/>
  <c r="J123" i="7"/>
  <c r="K123" i="7"/>
  <c r="L123" i="7"/>
  <c r="D124" i="7"/>
  <c r="I124" i="7"/>
  <c r="E124" i="7"/>
  <c r="D125" i="7"/>
  <c r="H125" i="7"/>
  <c r="E125" i="7"/>
  <c r="G125" i="7"/>
  <c r="D126" i="7"/>
  <c r="H126" i="7"/>
  <c r="E126" i="7"/>
  <c r="F126" i="7"/>
  <c r="G126" i="7"/>
  <c r="I126" i="7"/>
  <c r="J126" i="7"/>
  <c r="K126" i="7"/>
  <c r="L126" i="7"/>
  <c r="D127" i="7"/>
  <c r="I127" i="7"/>
  <c r="E127" i="7"/>
  <c r="F127" i="7"/>
  <c r="H127" i="7"/>
  <c r="J127" i="7"/>
  <c r="D128" i="7"/>
  <c r="E128" i="7"/>
  <c r="H128" i="7"/>
  <c r="I128" i="7"/>
  <c r="D129" i="7"/>
  <c r="H129" i="7"/>
  <c r="E129" i="7"/>
  <c r="G129" i="7"/>
  <c r="D130" i="7"/>
  <c r="E130" i="7"/>
  <c r="F130" i="7"/>
  <c r="H130" i="7"/>
  <c r="I130" i="7"/>
  <c r="J130" i="7"/>
  <c r="D131" i="7"/>
  <c r="E131" i="7"/>
  <c r="G131" i="7"/>
  <c r="H131" i="7"/>
  <c r="K131" i="7"/>
  <c r="L131" i="7"/>
  <c r="D132" i="7"/>
  <c r="F132" i="7"/>
  <c r="E132" i="7"/>
  <c r="G132" i="7"/>
  <c r="J132" i="7"/>
  <c r="D133" i="7"/>
  <c r="I133" i="7"/>
  <c r="E133" i="7"/>
  <c r="D134" i="7"/>
  <c r="I134" i="7"/>
  <c r="E134" i="7"/>
  <c r="G134" i="7"/>
  <c r="D135" i="7"/>
  <c r="I135" i="7"/>
  <c r="E135" i="7"/>
  <c r="F135" i="7"/>
  <c r="G135" i="7"/>
  <c r="H135" i="7"/>
  <c r="J135" i="7"/>
  <c r="L135" i="7"/>
  <c r="D136" i="7"/>
  <c r="J136" i="7"/>
  <c r="E136" i="7"/>
  <c r="F136" i="7"/>
  <c r="H136" i="7"/>
  <c r="I136" i="7"/>
  <c r="D137" i="7"/>
  <c r="E137" i="7"/>
  <c r="L137" i="7"/>
  <c r="H137" i="7"/>
  <c r="I137" i="7"/>
  <c r="D138" i="7"/>
  <c r="E138" i="7"/>
  <c r="G138" i="7"/>
  <c r="F138" i="7"/>
  <c r="H138" i="7"/>
  <c r="I138" i="7"/>
  <c r="J138" i="7"/>
  <c r="D139" i="7"/>
  <c r="E139" i="7"/>
  <c r="G139" i="7"/>
  <c r="H139" i="7"/>
  <c r="I139" i="7"/>
  <c r="L139" i="7"/>
  <c r="D140" i="7"/>
  <c r="F140" i="7"/>
  <c r="E140" i="7"/>
  <c r="G140" i="7"/>
  <c r="H140" i="7"/>
  <c r="J140" i="7"/>
  <c r="K140" i="7"/>
  <c r="L140" i="7"/>
  <c r="D141" i="7"/>
  <c r="E141" i="7"/>
  <c r="K141" i="7"/>
  <c r="D142" i="7"/>
  <c r="E142" i="7"/>
  <c r="K142" i="7"/>
  <c r="G142" i="7"/>
  <c r="I142" i="7"/>
  <c r="L142" i="7"/>
  <c r="D143" i="7"/>
  <c r="F143" i="7"/>
  <c r="E143" i="7"/>
  <c r="G143" i="7"/>
  <c r="K143" i="7"/>
  <c r="D144" i="7"/>
  <c r="J144" i="7"/>
  <c r="E144" i="7"/>
  <c r="G144" i="7"/>
  <c r="F144" i="7"/>
  <c r="H144" i="7"/>
  <c r="I144" i="7"/>
  <c r="K144" i="7"/>
  <c r="D145" i="7"/>
  <c r="I145" i="7"/>
  <c r="E145" i="7"/>
  <c r="F145" i="7"/>
  <c r="H145" i="7"/>
  <c r="J145" i="7"/>
  <c r="D146" i="7"/>
  <c r="E146" i="7"/>
  <c r="L146" i="7"/>
  <c r="F146" i="7"/>
  <c r="G146" i="7"/>
  <c r="H146" i="7"/>
  <c r="I146" i="7"/>
  <c r="J146" i="7"/>
  <c r="K146" i="7"/>
  <c r="D147" i="7"/>
  <c r="K147" i="7"/>
  <c r="E147" i="7"/>
  <c r="G147" i="7"/>
  <c r="H147" i="7"/>
  <c r="D148" i="7"/>
  <c r="H148" i="7"/>
  <c r="E148" i="7"/>
  <c r="G148" i="7"/>
  <c r="D149" i="7"/>
  <c r="I149" i="7"/>
  <c r="E149" i="7"/>
  <c r="F149" i="7"/>
  <c r="H149" i="7"/>
  <c r="J149" i="7"/>
  <c r="K149" i="7"/>
  <c r="D150" i="7"/>
  <c r="H150" i="7"/>
  <c r="E150" i="7"/>
  <c r="F150" i="7"/>
  <c r="I150" i="7"/>
  <c r="K150" i="7"/>
  <c r="D151" i="7"/>
  <c r="H151" i="7"/>
  <c r="E151" i="7"/>
  <c r="K151" i="7"/>
  <c r="D152" i="7"/>
  <c r="E152" i="7"/>
  <c r="F152" i="7"/>
  <c r="G152" i="7"/>
  <c r="H152" i="7"/>
  <c r="K152" i="7"/>
  <c r="L152" i="7"/>
  <c r="D153" i="7"/>
  <c r="E153" i="7"/>
  <c r="K153" i="7"/>
  <c r="F153" i="7"/>
  <c r="G153" i="7"/>
  <c r="H153" i="7"/>
  <c r="I153" i="7"/>
  <c r="J153" i="7"/>
  <c r="L153" i="7"/>
  <c r="D154" i="7"/>
  <c r="E154" i="7"/>
  <c r="L154" i="7"/>
  <c r="F154" i="7"/>
  <c r="G154" i="7"/>
  <c r="H154" i="7"/>
  <c r="I154" i="7"/>
  <c r="J154" i="7"/>
  <c r="K154" i="7"/>
  <c r="D155" i="7"/>
  <c r="H155" i="7"/>
  <c r="E155" i="7"/>
  <c r="F155" i="7"/>
  <c r="G155" i="7"/>
  <c r="I155" i="7"/>
  <c r="J155" i="7"/>
  <c r="K155" i="7"/>
  <c r="L155" i="7"/>
  <c r="D156" i="7"/>
  <c r="F156" i="7"/>
  <c r="E156" i="7"/>
  <c r="H156" i="7"/>
  <c r="I156" i="7"/>
  <c r="J156" i="7"/>
  <c r="D157" i="7"/>
  <c r="J157" i="7"/>
  <c r="E157" i="7"/>
  <c r="G157" i="7"/>
  <c r="H157" i="7"/>
  <c r="I157" i="7"/>
  <c r="K157" i="7"/>
  <c r="D158" i="7"/>
  <c r="H158" i="7"/>
  <c r="E158" i="7"/>
  <c r="G158" i="7"/>
  <c r="F158" i="7"/>
  <c r="J158" i="7"/>
  <c r="L158" i="7"/>
  <c r="D159" i="7"/>
  <c r="I159" i="7"/>
  <c r="E159" i="7"/>
  <c r="D160" i="7"/>
  <c r="H160" i="7"/>
  <c r="E160" i="7"/>
  <c r="G160" i="7"/>
  <c r="L160" i="7"/>
  <c r="D161" i="7"/>
  <c r="H161" i="7"/>
  <c r="E161" i="7"/>
  <c r="L161" i="7"/>
  <c r="F161" i="7"/>
  <c r="G161" i="7"/>
  <c r="I161" i="7"/>
  <c r="J161" i="7"/>
  <c r="D162" i="7"/>
  <c r="I162" i="7"/>
  <c r="E162" i="7"/>
  <c r="F162" i="7"/>
  <c r="G162" i="7"/>
  <c r="H162" i="7"/>
  <c r="J162" i="7"/>
  <c r="K162" i="7"/>
  <c r="L162" i="7"/>
  <c r="D163" i="7"/>
  <c r="E163" i="7"/>
  <c r="L163" i="7"/>
  <c r="G163" i="7"/>
  <c r="H163" i="7"/>
  <c r="K163" i="7"/>
  <c r="D164" i="7"/>
  <c r="L164" i="7"/>
  <c r="E164" i="7"/>
  <c r="D165" i="7"/>
  <c r="E165" i="7"/>
  <c r="L165" i="7"/>
  <c r="F165" i="7"/>
  <c r="G165" i="7"/>
  <c r="H165" i="7"/>
  <c r="I165" i="7"/>
  <c r="J165" i="7"/>
  <c r="K165" i="7"/>
  <c r="D166" i="7"/>
  <c r="I166" i="7"/>
  <c r="E166" i="7"/>
  <c r="F166" i="7"/>
  <c r="G166" i="7"/>
  <c r="H166" i="7"/>
  <c r="J166" i="7"/>
  <c r="K166" i="7"/>
  <c r="L166" i="7"/>
  <c r="D167" i="7"/>
  <c r="E167" i="7"/>
  <c r="L167" i="7"/>
  <c r="G167" i="7"/>
  <c r="H167" i="7"/>
  <c r="K167" i="7"/>
  <c r="D168" i="7"/>
  <c r="L168" i="7"/>
  <c r="E168" i="7"/>
  <c r="D169" i="7"/>
  <c r="H169" i="7"/>
  <c r="E169" i="7"/>
  <c r="L169" i="7"/>
  <c r="F169" i="7"/>
  <c r="G169" i="7"/>
  <c r="I169" i="7"/>
  <c r="J169" i="7"/>
  <c r="K169" i="7"/>
  <c r="D170" i="7"/>
  <c r="I170" i="7"/>
  <c r="E170" i="7"/>
  <c r="G170" i="7"/>
  <c r="D171" i="7"/>
  <c r="E171" i="7"/>
  <c r="G171" i="7"/>
  <c r="I171" i="7"/>
  <c r="D172" i="7"/>
  <c r="F172" i="7"/>
  <c r="E172" i="7"/>
  <c r="H172" i="7"/>
  <c r="J172" i="7"/>
  <c r="D173" i="7"/>
  <c r="E173" i="7"/>
  <c r="L173" i="7"/>
  <c r="F173" i="7"/>
  <c r="H173" i="7"/>
  <c r="I173" i="7"/>
  <c r="J173" i="7"/>
  <c r="D174" i="7"/>
  <c r="I174" i="7"/>
  <c r="E174" i="7"/>
  <c r="G174" i="7"/>
  <c r="D175" i="7"/>
  <c r="E175" i="7"/>
  <c r="G175" i="7"/>
  <c r="I175" i="7"/>
  <c r="D176" i="7"/>
  <c r="F176" i="7"/>
  <c r="E176" i="7"/>
  <c r="H176" i="7"/>
  <c r="J176" i="7"/>
  <c r="D177" i="7"/>
  <c r="H177" i="7"/>
  <c r="E177" i="7"/>
  <c r="L177" i="7"/>
  <c r="F177" i="7"/>
  <c r="I177" i="7"/>
  <c r="J177" i="7"/>
  <c r="D178" i="7"/>
  <c r="I178" i="7"/>
  <c r="E178" i="7"/>
  <c r="G178" i="7"/>
  <c r="J178" i="7"/>
  <c r="D179" i="7"/>
  <c r="E179" i="7"/>
  <c r="G179" i="7"/>
  <c r="H179" i="7"/>
  <c r="I179" i="7"/>
  <c r="K179" i="7"/>
  <c r="D180" i="7"/>
  <c r="H180" i="7"/>
  <c r="E180" i="7"/>
  <c r="F180" i="7"/>
  <c r="I180" i="7"/>
  <c r="L180" i="7"/>
  <c r="D181" i="7"/>
  <c r="E181" i="7"/>
  <c r="L181" i="7"/>
  <c r="F181" i="7"/>
  <c r="H181" i="7"/>
  <c r="I181" i="7"/>
  <c r="J181" i="7"/>
  <c r="D182" i="7"/>
  <c r="I182" i="7"/>
  <c r="E182" i="7"/>
  <c r="G182" i="7"/>
  <c r="J182" i="7"/>
  <c r="D183" i="7"/>
  <c r="E183" i="7"/>
  <c r="H183" i="7"/>
  <c r="I183" i="7"/>
  <c r="K183" i="7"/>
  <c r="D184" i="7"/>
  <c r="H184" i="7"/>
  <c r="E184" i="7"/>
  <c r="F184" i="7"/>
  <c r="I184" i="7"/>
  <c r="L184" i="7"/>
  <c r="D185" i="7"/>
  <c r="H185" i="7"/>
  <c r="E185" i="7"/>
  <c r="L185" i="7"/>
  <c r="F185" i="7"/>
  <c r="I185" i="7"/>
  <c r="J185" i="7"/>
  <c r="K185" i="7"/>
  <c r="D186" i="7"/>
  <c r="I186" i="7"/>
  <c r="E186" i="7"/>
  <c r="J186" i="7"/>
  <c r="D187" i="7"/>
  <c r="H187" i="7"/>
  <c r="E187" i="7"/>
  <c r="G187" i="7"/>
  <c r="D188" i="7"/>
  <c r="E188" i="7"/>
  <c r="K188" i="7"/>
  <c r="F188" i="7"/>
  <c r="G188" i="7"/>
  <c r="H188" i="7"/>
  <c r="I188" i="7"/>
  <c r="J188" i="7"/>
  <c r="L188" i="7"/>
  <c r="D189" i="7"/>
  <c r="E189" i="7"/>
  <c r="F189" i="7"/>
  <c r="H189" i="7"/>
  <c r="I189" i="7"/>
  <c r="J189" i="7"/>
  <c r="D190" i="7"/>
  <c r="H190" i="7"/>
  <c r="E190" i="7"/>
  <c r="F190" i="7"/>
  <c r="G190" i="7"/>
  <c r="I190" i="7"/>
  <c r="J190" i="7"/>
  <c r="K190" i="7"/>
  <c r="L190" i="7"/>
  <c r="D191" i="7"/>
  <c r="F191" i="7"/>
  <c r="E191" i="7"/>
  <c r="H191" i="7"/>
  <c r="I191" i="7"/>
  <c r="J191" i="7"/>
  <c r="D192" i="7"/>
  <c r="E192" i="7"/>
  <c r="G192" i="7"/>
  <c r="I192" i="7"/>
  <c r="D193" i="7"/>
  <c r="H193" i="7"/>
  <c r="E193" i="7"/>
  <c r="F193" i="7"/>
  <c r="G193" i="7"/>
  <c r="J193" i="7"/>
  <c r="L193" i="7"/>
  <c r="D194" i="7"/>
  <c r="I194" i="7"/>
  <c r="E194" i="7"/>
  <c r="L194" i="7"/>
  <c r="F194" i="7"/>
  <c r="K194" i="7"/>
  <c r="D195" i="7"/>
  <c r="J195" i="7"/>
  <c r="E195" i="7"/>
  <c r="I195" i="7"/>
  <c r="D196" i="7"/>
  <c r="E196" i="7"/>
  <c r="G196" i="7"/>
  <c r="H196" i="7"/>
  <c r="D197" i="7"/>
  <c r="E197" i="7"/>
  <c r="L197" i="7"/>
  <c r="F197" i="7"/>
  <c r="H197" i="7"/>
  <c r="I197" i="7"/>
  <c r="J197" i="7"/>
  <c r="D198" i="7"/>
  <c r="H198" i="7"/>
  <c r="E198" i="7"/>
  <c r="G198" i="7"/>
  <c r="D199" i="7"/>
  <c r="F199" i="7"/>
  <c r="E199" i="7"/>
  <c r="L199" i="7"/>
  <c r="G199" i="7"/>
  <c r="I199" i="7"/>
  <c r="J199" i="7"/>
  <c r="K199" i="7"/>
  <c r="D200" i="7"/>
  <c r="H200" i="7"/>
  <c r="E200" i="7"/>
  <c r="I200" i="7"/>
  <c r="J200" i="7"/>
  <c r="L200" i="7"/>
  <c r="D201" i="7"/>
  <c r="E201" i="7"/>
  <c r="G201" i="7"/>
  <c r="I201" i="7"/>
  <c r="D202" i="7"/>
  <c r="I202" i="7"/>
  <c r="E202" i="7"/>
  <c r="F202" i="7"/>
  <c r="G202" i="7"/>
  <c r="J202" i="7"/>
  <c r="K202" i="7"/>
  <c r="L202" i="7"/>
  <c r="D203" i="7"/>
  <c r="E203" i="7"/>
  <c r="G203" i="7"/>
  <c r="F203" i="7"/>
  <c r="I203" i="7"/>
  <c r="K203" i="7"/>
  <c r="D204" i="7"/>
  <c r="E204" i="7"/>
  <c r="G204" i="7"/>
  <c r="I204" i="7"/>
  <c r="D205" i="7"/>
  <c r="E205" i="7"/>
  <c r="L205" i="7"/>
  <c r="F205" i="7"/>
  <c r="G205" i="7"/>
  <c r="H205" i="7"/>
  <c r="I205" i="7"/>
  <c r="J205" i="7"/>
  <c r="K205" i="7"/>
  <c r="D206" i="7"/>
  <c r="J206" i="7"/>
  <c r="E206" i="7"/>
  <c r="G206" i="7"/>
  <c r="H206" i="7"/>
  <c r="I206" i="7"/>
  <c r="K206" i="7"/>
  <c r="L206" i="7"/>
  <c r="D207" i="7"/>
  <c r="F207" i="7"/>
  <c r="E207" i="7"/>
  <c r="H207" i="7"/>
  <c r="I207" i="7"/>
  <c r="J207" i="7"/>
  <c r="K207" i="7"/>
  <c r="L207" i="7"/>
  <c r="D208" i="7"/>
  <c r="H208" i="7"/>
  <c r="E208" i="7"/>
  <c r="F208" i="7"/>
  <c r="I208" i="7"/>
  <c r="J208" i="7"/>
  <c r="D209" i="7"/>
  <c r="E209" i="7"/>
  <c r="I209" i="7"/>
  <c r="J209" i="7"/>
  <c r="D210" i="7"/>
  <c r="E210" i="7"/>
  <c r="F210" i="7"/>
  <c r="G210" i="7"/>
  <c r="D211" i="7"/>
  <c r="J211" i="7"/>
  <c r="E211" i="7"/>
  <c r="F211" i="7"/>
  <c r="G211" i="7"/>
  <c r="I211" i="7"/>
  <c r="K211" i="7"/>
  <c r="L211" i="7"/>
  <c r="D212" i="7"/>
  <c r="J212" i="7"/>
  <c r="E212" i="7"/>
  <c r="F212" i="7"/>
  <c r="H212" i="7"/>
  <c r="I212" i="7"/>
  <c r="D213" i="7"/>
  <c r="E213" i="7"/>
  <c r="L213" i="7"/>
  <c r="F213" i="7"/>
  <c r="G213" i="7"/>
  <c r="H213" i="7"/>
  <c r="I213" i="7"/>
  <c r="J213" i="7"/>
  <c r="K213" i="7"/>
  <c r="D214" i="7"/>
  <c r="I214" i="7"/>
  <c r="E214" i="7"/>
  <c r="D215" i="7"/>
  <c r="H215" i="7"/>
  <c r="E215" i="7"/>
  <c r="L215" i="7"/>
  <c r="F215" i="7"/>
  <c r="G215" i="7"/>
  <c r="I215" i="7"/>
  <c r="J215" i="7"/>
  <c r="D216" i="7"/>
  <c r="E216" i="7"/>
  <c r="G216" i="7"/>
  <c r="H216" i="7"/>
  <c r="L216" i="7"/>
  <c r="D217" i="7"/>
  <c r="H217" i="7"/>
  <c r="E217" i="7"/>
  <c r="D218" i="7"/>
  <c r="E218" i="7"/>
  <c r="I218" i="7"/>
  <c r="J218" i="7"/>
  <c r="D219" i="7"/>
  <c r="E219" i="7"/>
  <c r="F219" i="7"/>
  <c r="H219" i="7"/>
  <c r="I219" i="7"/>
  <c r="J219" i="7"/>
  <c r="D220" i="7"/>
  <c r="E220" i="7"/>
  <c r="G220" i="7"/>
  <c r="H220" i="7"/>
  <c r="D221" i="7"/>
  <c r="E221" i="7"/>
  <c r="D222" i="7"/>
  <c r="E222" i="7"/>
  <c r="I222" i="7"/>
  <c r="J222" i="7"/>
  <c r="D223" i="7"/>
  <c r="H223" i="7"/>
  <c r="E223" i="7"/>
  <c r="F223" i="7"/>
  <c r="I223" i="7"/>
  <c r="J223" i="7"/>
  <c r="D224" i="7"/>
  <c r="H224" i="7"/>
  <c r="E224" i="7"/>
  <c r="G224" i="7"/>
  <c r="J224" i="7"/>
  <c r="D225" i="7"/>
  <c r="E225" i="7"/>
  <c r="K225" i="7"/>
  <c r="I225" i="7"/>
  <c r="D226" i="7"/>
  <c r="E226" i="7"/>
  <c r="F226" i="7"/>
  <c r="H226" i="7"/>
  <c r="I226" i="7"/>
  <c r="J226" i="7"/>
  <c r="D227" i="7"/>
  <c r="E227" i="7"/>
  <c r="F227" i="7"/>
  <c r="H227" i="7"/>
  <c r="I227" i="7"/>
  <c r="J227" i="7"/>
  <c r="D228" i="7"/>
  <c r="E228" i="7"/>
  <c r="G228" i="7"/>
  <c r="H228" i="7"/>
  <c r="D229" i="7"/>
  <c r="E229" i="7"/>
  <c r="D230" i="7"/>
  <c r="E230" i="7"/>
  <c r="F230" i="7"/>
  <c r="H230" i="7"/>
  <c r="I230" i="7"/>
  <c r="J230" i="7"/>
  <c r="L230" i="7"/>
  <c r="D231" i="7"/>
  <c r="H231" i="7"/>
  <c r="E231" i="7"/>
  <c r="F231" i="7"/>
  <c r="I231" i="7"/>
  <c r="J231" i="7"/>
  <c r="D232" i="7"/>
  <c r="I232" i="7"/>
  <c r="E232" i="7"/>
  <c r="F232" i="7"/>
  <c r="G232" i="7"/>
  <c r="H232" i="7"/>
  <c r="J232" i="7"/>
  <c r="K232" i="7"/>
  <c r="L232" i="7"/>
  <c r="D233" i="7"/>
  <c r="E233" i="7"/>
  <c r="G233" i="7"/>
  <c r="H233" i="7"/>
  <c r="K233" i="7"/>
  <c r="L233" i="7"/>
  <c r="D234" i="7"/>
  <c r="I234" i="7"/>
  <c r="E234" i="7"/>
  <c r="F234" i="7"/>
  <c r="H234" i="7"/>
  <c r="L234" i="7"/>
  <c r="D235" i="7"/>
  <c r="E235" i="7"/>
  <c r="L235" i="7"/>
  <c r="F235" i="7"/>
  <c r="G235" i="7"/>
  <c r="H235" i="7"/>
  <c r="I235" i="7"/>
  <c r="J235" i="7"/>
  <c r="K235" i="7"/>
  <c r="D236" i="7"/>
  <c r="I236" i="7"/>
  <c r="E236" i="7"/>
  <c r="F236" i="7"/>
  <c r="G236" i="7"/>
  <c r="H236" i="7"/>
  <c r="J236" i="7"/>
  <c r="K236" i="7"/>
  <c r="L236" i="7"/>
  <c r="D237" i="7"/>
  <c r="E237" i="7"/>
  <c r="G237" i="7"/>
  <c r="H237" i="7"/>
  <c r="K237" i="7"/>
  <c r="D238" i="7"/>
  <c r="I238" i="7"/>
  <c r="E238" i="7"/>
  <c r="F238" i="7"/>
  <c r="H238" i="7"/>
  <c r="L238" i="7"/>
  <c r="D239" i="7"/>
  <c r="H239" i="7"/>
  <c r="E239" i="7"/>
  <c r="L239" i="7"/>
  <c r="F239" i="7"/>
  <c r="G239" i="7"/>
  <c r="I239" i="7"/>
  <c r="J239" i="7"/>
  <c r="K239" i="7"/>
  <c r="D240" i="7"/>
  <c r="I240" i="7"/>
  <c r="E240" i="7"/>
  <c r="F240" i="7"/>
  <c r="G240" i="7"/>
  <c r="K240" i="7"/>
  <c r="L240" i="7"/>
  <c r="D241" i="7"/>
  <c r="E241" i="7"/>
  <c r="G241" i="7"/>
  <c r="H241" i="7"/>
  <c r="I241" i="7"/>
  <c r="L241" i="7"/>
  <c r="D242" i="7"/>
  <c r="H242" i="7"/>
  <c r="E242" i="7"/>
  <c r="D243" i="7"/>
  <c r="E243" i="7"/>
  <c r="L243" i="7"/>
  <c r="F243" i="7"/>
  <c r="G243" i="7"/>
  <c r="H243" i="7"/>
  <c r="I243" i="7"/>
  <c r="J243" i="7"/>
  <c r="K243" i="7"/>
  <c r="D244" i="7"/>
  <c r="I244" i="7"/>
  <c r="E244" i="7"/>
  <c r="F244" i="7"/>
  <c r="G244" i="7"/>
  <c r="K244" i="7"/>
  <c r="L244" i="7"/>
  <c r="D245" i="7"/>
  <c r="E245" i="7"/>
  <c r="G245" i="7"/>
  <c r="H245" i="7"/>
  <c r="I245" i="7"/>
  <c r="L245" i="7"/>
  <c r="D246" i="7"/>
  <c r="E246" i="7"/>
  <c r="H246" i="7"/>
  <c r="I246" i="7"/>
  <c r="D247" i="7"/>
  <c r="H247" i="7"/>
  <c r="E247" i="7"/>
  <c r="L247" i="7"/>
  <c r="F247" i="7"/>
  <c r="G247" i="7"/>
  <c r="I247" i="7"/>
  <c r="J247" i="7"/>
  <c r="D248" i="7"/>
  <c r="E248" i="7"/>
  <c r="G248" i="7"/>
  <c r="H248" i="7"/>
  <c r="L248" i="7"/>
  <c r="D249" i="7"/>
  <c r="E249" i="7"/>
  <c r="G249" i="7"/>
  <c r="H249" i="7"/>
  <c r="I249" i="7"/>
  <c r="K249" i="7"/>
  <c r="D250" i="7"/>
  <c r="H250" i="7"/>
  <c r="E250" i="7"/>
  <c r="F250" i="7"/>
  <c r="I250" i="7"/>
  <c r="J250" i="7"/>
  <c r="D251" i="7"/>
  <c r="E251" i="7"/>
  <c r="F251" i="7"/>
  <c r="H251" i="7"/>
  <c r="I251" i="7"/>
  <c r="J251" i="7"/>
  <c r="D252" i="7"/>
  <c r="H252" i="7"/>
  <c r="E252" i="7"/>
  <c r="G252" i="7"/>
  <c r="L252" i="7"/>
  <c r="D253" i="7"/>
  <c r="H253" i="7"/>
  <c r="E253" i="7"/>
  <c r="G253" i="7"/>
  <c r="I253" i="7"/>
  <c r="K253" i="7"/>
  <c r="D254" i="7"/>
  <c r="H254" i="7"/>
  <c r="E254" i="7"/>
  <c r="J254" i="7"/>
  <c r="D255" i="7"/>
  <c r="H255" i="7"/>
  <c r="E255" i="7"/>
  <c r="F255" i="7"/>
  <c r="I255" i="7"/>
  <c r="J255" i="7"/>
  <c r="K255" i="7"/>
  <c r="D256" i="7"/>
  <c r="F256" i="7"/>
  <c r="E256" i="7"/>
  <c r="G256" i="7"/>
  <c r="H256" i="7"/>
  <c r="J256" i="7"/>
  <c r="D257" i="7"/>
  <c r="J257" i="7"/>
  <c r="E257" i="7"/>
  <c r="F257" i="7"/>
  <c r="G257" i="7"/>
  <c r="H257" i="7"/>
  <c r="L257" i="7"/>
  <c r="D258" i="7"/>
  <c r="H258" i="7"/>
  <c r="E258" i="7"/>
  <c r="G258" i="7"/>
  <c r="D259" i="7"/>
  <c r="E259" i="7"/>
  <c r="F259" i="7"/>
  <c r="H259" i="7"/>
  <c r="I259" i="7"/>
  <c r="J259" i="7"/>
  <c r="D260" i="7"/>
  <c r="I260" i="7"/>
  <c r="E260" i="7"/>
  <c r="G260" i="7"/>
  <c r="J260" i="7"/>
  <c r="D261" i="7"/>
  <c r="F261" i="7"/>
  <c r="E261" i="7"/>
  <c r="L261" i="7"/>
  <c r="I261" i="7"/>
  <c r="J261" i="7"/>
  <c r="D262" i="7"/>
  <c r="F262" i="7"/>
  <c r="E262" i="7"/>
  <c r="G262" i="7"/>
  <c r="D263" i="7"/>
  <c r="E263" i="7"/>
  <c r="G263" i="7"/>
  <c r="F263" i="7"/>
  <c r="I263" i="7"/>
  <c r="K263" i="7"/>
  <c r="L263" i="7"/>
  <c r="D264" i="7"/>
  <c r="I264" i="7"/>
  <c r="E264" i="7"/>
  <c r="L264" i="7"/>
  <c r="F264" i="7"/>
  <c r="H264" i="7"/>
  <c r="J264" i="7"/>
  <c r="K264" i="7"/>
  <c r="D265" i="7"/>
  <c r="J265" i="7"/>
  <c r="E265" i="7"/>
  <c r="F265" i="7"/>
  <c r="H265" i="7"/>
  <c r="I265" i="7"/>
  <c r="K265" i="7"/>
  <c r="L265" i="7"/>
  <c r="D266" i="7"/>
  <c r="J266" i="7"/>
  <c r="E266" i="7"/>
  <c r="F266" i="7"/>
  <c r="G266" i="7"/>
  <c r="H266" i="7"/>
  <c r="L266" i="7"/>
  <c r="D267" i="7"/>
  <c r="E267" i="7"/>
  <c r="L267" i="7"/>
  <c r="F267" i="7"/>
  <c r="H267" i="7"/>
  <c r="I267" i="7"/>
  <c r="J267" i="7"/>
  <c r="D268" i="7"/>
  <c r="F268" i="7"/>
  <c r="E268" i="7"/>
  <c r="G268" i="7"/>
  <c r="J268" i="7"/>
  <c r="D269" i="7"/>
  <c r="H269" i="7"/>
  <c r="E269" i="7"/>
  <c r="G269" i="7"/>
  <c r="J269" i="7"/>
  <c r="K269" i="7"/>
  <c r="D270" i="7"/>
  <c r="I270" i="7"/>
  <c r="E270" i="7"/>
  <c r="F270" i="7"/>
  <c r="H270" i="7"/>
  <c r="J270" i="7"/>
  <c r="K270" i="7"/>
  <c r="D271" i="7"/>
  <c r="E271" i="7"/>
  <c r="G271" i="7"/>
  <c r="I271" i="7"/>
  <c r="J271" i="7"/>
  <c r="K271" i="7"/>
  <c r="L271" i="7"/>
  <c r="D272" i="7"/>
  <c r="I272" i="7"/>
  <c r="E272" i="7"/>
  <c r="F272" i="7"/>
  <c r="G272" i="7"/>
  <c r="H272" i="7"/>
  <c r="K272" i="7"/>
  <c r="L272" i="7"/>
  <c r="D273" i="7"/>
  <c r="J273" i="7"/>
  <c r="E273" i="7"/>
  <c r="G273" i="7"/>
  <c r="F273" i="7"/>
  <c r="H273" i="7"/>
  <c r="I273" i="7"/>
  <c r="K273" i="7"/>
  <c r="D274" i="7"/>
  <c r="H274" i="7"/>
  <c r="E274" i="7"/>
  <c r="I274" i="7"/>
  <c r="D275" i="7"/>
  <c r="E275" i="7"/>
  <c r="L275" i="7"/>
  <c r="F275" i="7"/>
  <c r="G275" i="7"/>
  <c r="H275" i="7"/>
  <c r="I275" i="7"/>
  <c r="J275" i="7"/>
  <c r="K275" i="7"/>
  <c r="D276" i="7"/>
  <c r="K276" i="7"/>
  <c r="E276" i="7"/>
  <c r="G276" i="7"/>
  <c r="H276" i="7"/>
  <c r="I276" i="7"/>
  <c r="L276" i="7"/>
  <c r="D277" i="7"/>
  <c r="F277" i="7"/>
  <c r="E277" i="7"/>
  <c r="G277" i="7"/>
  <c r="H277" i="7"/>
  <c r="K277" i="7"/>
  <c r="L277" i="7"/>
  <c r="D278" i="7"/>
  <c r="I278" i="7"/>
  <c r="E278" i="7"/>
  <c r="G278" i="7"/>
  <c r="F278" i="7"/>
  <c r="H278" i="7"/>
  <c r="J278" i="7"/>
  <c r="K278" i="7"/>
  <c r="D279" i="7"/>
  <c r="H279" i="7"/>
  <c r="E279" i="7"/>
  <c r="I279" i="7"/>
  <c r="J279" i="7"/>
  <c r="D280" i="7"/>
  <c r="E280" i="7"/>
  <c r="G280" i="7"/>
  <c r="H280" i="7"/>
  <c r="D281" i="7"/>
  <c r="J281" i="7"/>
  <c r="E281" i="7"/>
  <c r="F281" i="7"/>
  <c r="G281" i="7"/>
  <c r="H281" i="7"/>
  <c r="K281" i="7"/>
  <c r="L281" i="7"/>
  <c r="D282" i="7"/>
  <c r="E282" i="7"/>
  <c r="K282" i="7"/>
  <c r="F282" i="7"/>
  <c r="H282" i="7"/>
  <c r="I282" i="7"/>
  <c r="J282" i="7"/>
  <c r="D283" i="7"/>
  <c r="E283" i="7"/>
  <c r="L283" i="7"/>
  <c r="F283" i="7"/>
  <c r="G283" i="7"/>
  <c r="H283" i="7"/>
  <c r="I283" i="7"/>
  <c r="J283" i="7"/>
  <c r="K283" i="7"/>
  <c r="D284" i="7"/>
  <c r="H284" i="7"/>
  <c r="E284" i="7"/>
  <c r="F284" i="7"/>
  <c r="G284" i="7"/>
  <c r="I284" i="7"/>
  <c r="J284" i="7"/>
  <c r="K284" i="7"/>
  <c r="L284" i="7"/>
  <c r="D285" i="7"/>
  <c r="E285" i="7"/>
  <c r="I285" i="7"/>
  <c r="D286" i="7"/>
  <c r="I286" i="7"/>
  <c r="E286" i="7"/>
  <c r="G286" i="7"/>
  <c r="F286" i="7"/>
  <c r="H286" i="7"/>
  <c r="K286" i="7"/>
  <c r="L286" i="7"/>
  <c r="D287" i="7"/>
  <c r="H287" i="7"/>
  <c r="E287" i="7"/>
  <c r="F287" i="7"/>
  <c r="J287" i="7"/>
  <c r="K287" i="7"/>
  <c r="D288" i="7"/>
  <c r="I288" i="7"/>
  <c r="E288" i="7"/>
  <c r="H288" i="7"/>
  <c r="J288" i="7"/>
  <c r="D289" i="7"/>
  <c r="H289" i="7"/>
  <c r="E289" i="7"/>
  <c r="G289" i="7"/>
  <c r="D290" i="7"/>
  <c r="I290" i="7"/>
  <c r="E290" i="7"/>
  <c r="F290" i="7"/>
  <c r="G290" i="7"/>
  <c r="H290" i="7"/>
  <c r="J290" i="7"/>
  <c r="L290" i="7"/>
  <c r="D291" i="7"/>
  <c r="E291" i="7"/>
  <c r="F291" i="7"/>
  <c r="H291" i="7"/>
  <c r="I291" i="7"/>
  <c r="J291" i="7"/>
  <c r="D292" i="7"/>
  <c r="H292" i="7"/>
  <c r="E292" i="7"/>
  <c r="F292" i="7"/>
  <c r="G292" i="7"/>
  <c r="J292" i="7"/>
  <c r="K292" i="7"/>
  <c r="L292" i="7"/>
  <c r="D293" i="7"/>
  <c r="E293" i="7"/>
  <c r="G293" i="7"/>
  <c r="H293" i="7"/>
  <c r="L293" i="7"/>
  <c r="D294" i="7"/>
  <c r="H294" i="7"/>
  <c r="E294" i="7"/>
  <c r="I294" i="7"/>
  <c r="D295" i="7"/>
  <c r="H295" i="7"/>
  <c r="E295" i="7"/>
  <c r="K295" i="7"/>
  <c r="F295" i="7"/>
  <c r="I295" i="7"/>
  <c r="J295" i="7"/>
  <c r="D296" i="7"/>
  <c r="I296" i="7"/>
  <c r="E296" i="7"/>
  <c r="L296" i="7"/>
  <c r="F296" i="7"/>
  <c r="G296" i="7"/>
  <c r="H296" i="7"/>
  <c r="J296" i="7"/>
  <c r="K296" i="7"/>
  <c r="D297" i="7"/>
  <c r="H297" i="7"/>
  <c r="E297" i="7"/>
  <c r="G297" i="7"/>
  <c r="L297" i="7"/>
  <c r="D298" i="7"/>
  <c r="F298" i="7"/>
  <c r="E298" i="7"/>
  <c r="H298" i="7"/>
  <c r="I298" i="7"/>
  <c r="D299" i="7"/>
  <c r="E299" i="7"/>
  <c r="L299" i="7"/>
  <c r="F299" i="7"/>
  <c r="H299" i="7"/>
  <c r="I299" i="7"/>
  <c r="J299" i="7"/>
  <c r="D300" i="7"/>
  <c r="H300" i="7"/>
  <c r="E300" i="7"/>
  <c r="F300" i="7"/>
  <c r="G300" i="7"/>
  <c r="J300" i="7"/>
  <c r="K300" i="7"/>
  <c r="L300" i="7"/>
  <c r="D301" i="7"/>
  <c r="E301" i="7"/>
  <c r="G301" i="7"/>
  <c r="H301" i="7"/>
  <c r="K301" i="7"/>
  <c r="D302" i="7"/>
  <c r="E302" i="7"/>
  <c r="H302" i="7"/>
  <c r="I302" i="7"/>
  <c r="L302" i="7"/>
  <c r="D303" i="7"/>
  <c r="H303" i="7"/>
  <c r="E303" i="7"/>
  <c r="F303" i="7"/>
  <c r="I303" i="7"/>
  <c r="J303" i="7"/>
  <c r="D304" i="7"/>
  <c r="I304" i="7"/>
  <c r="E304" i="7"/>
  <c r="L304" i="7"/>
  <c r="F304" i="7"/>
  <c r="G304" i="7"/>
  <c r="H304" i="7"/>
  <c r="J304" i="7"/>
  <c r="K304" i="7"/>
  <c r="D305" i="7"/>
  <c r="E305" i="7"/>
  <c r="G305" i="7"/>
  <c r="D306" i="7"/>
  <c r="E306" i="7"/>
  <c r="D307" i="7"/>
  <c r="E307" i="7"/>
  <c r="F307" i="7"/>
  <c r="H307" i="7"/>
  <c r="I307" i="7"/>
  <c r="J307" i="7"/>
  <c r="D308" i="7"/>
  <c r="H308" i="7"/>
  <c r="E308" i="7"/>
  <c r="F308" i="7"/>
  <c r="G308" i="7"/>
  <c r="J308" i="7"/>
  <c r="K308" i="7"/>
  <c r="L308" i="7"/>
  <c r="D309" i="7"/>
  <c r="H309" i="7"/>
  <c r="E309" i="7"/>
  <c r="G309" i="7"/>
  <c r="K309" i="7"/>
  <c r="D310" i="7"/>
  <c r="H310" i="7"/>
  <c r="E310" i="7"/>
  <c r="L310" i="7"/>
  <c r="D311" i="7"/>
  <c r="H311" i="7"/>
  <c r="E311" i="7"/>
  <c r="F311" i="7"/>
  <c r="I311" i="7"/>
  <c r="J311" i="7"/>
  <c r="D312" i="7"/>
  <c r="I312" i="7"/>
  <c r="E312" i="7"/>
  <c r="L312" i="7"/>
  <c r="F312" i="7"/>
  <c r="G312" i="7"/>
  <c r="H312" i="7"/>
  <c r="J312" i="7"/>
  <c r="K312" i="7"/>
  <c r="D313" i="7"/>
  <c r="E313" i="7"/>
  <c r="G313" i="7"/>
  <c r="L313" i="7"/>
  <c r="D314" i="7"/>
  <c r="H314" i="7"/>
  <c r="E314" i="7"/>
  <c r="D315" i="7"/>
  <c r="E315" i="7"/>
  <c r="F315" i="7"/>
  <c r="H315" i="7"/>
  <c r="I315" i="7"/>
  <c r="J315" i="7"/>
  <c r="D316" i="7"/>
  <c r="H316" i="7"/>
  <c r="E316" i="7"/>
  <c r="F316" i="7"/>
  <c r="G316" i="7"/>
  <c r="J316" i="7"/>
  <c r="K316" i="7"/>
  <c r="L316" i="7"/>
  <c r="D317" i="7"/>
  <c r="H317" i="7"/>
  <c r="E317" i="7"/>
  <c r="G317" i="7"/>
  <c r="K317" i="7"/>
  <c r="L317" i="7"/>
  <c r="D318" i="7"/>
  <c r="H318" i="7"/>
  <c r="E318" i="7"/>
  <c r="L318" i="7"/>
  <c r="D319" i="7"/>
  <c r="H319" i="7"/>
  <c r="E319" i="7"/>
  <c r="F319" i="7"/>
  <c r="I319" i="7"/>
  <c r="J319" i="7"/>
  <c r="D320" i="7"/>
  <c r="I320" i="7"/>
  <c r="E320" i="7"/>
  <c r="L320" i="7"/>
  <c r="F320" i="7"/>
  <c r="G320" i="7"/>
  <c r="H320" i="7"/>
  <c r="J320" i="7"/>
  <c r="K320" i="7"/>
  <c r="D321" i="7"/>
  <c r="E321" i="7"/>
  <c r="G321" i="7"/>
  <c r="H321" i="7"/>
  <c r="L321" i="7"/>
  <c r="D322" i="7"/>
  <c r="E322" i="7"/>
  <c r="H322" i="7"/>
  <c r="I322" i="7"/>
  <c r="D323" i="7"/>
  <c r="E323" i="7"/>
  <c r="F323" i="7"/>
  <c r="H323" i="7"/>
  <c r="I323" i="7"/>
  <c r="J323" i="7"/>
  <c r="D324" i="7"/>
  <c r="H324" i="7"/>
  <c r="E324" i="7"/>
  <c r="F324" i="7"/>
  <c r="G324" i="7"/>
  <c r="J324" i="7"/>
  <c r="K324" i="7"/>
  <c r="L324" i="7"/>
  <c r="D325" i="7"/>
  <c r="E325" i="7"/>
  <c r="G325" i="7"/>
  <c r="H325" i="7"/>
  <c r="K325" i="7"/>
  <c r="L325" i="7"/>
  <c r="D326" i="7"/>
  <c r="E326" i="7"/>
  <c r="L326" i="7"/>
  <c r="H326" i="7"/>
  <c r="I326" i="7"/>
  <c r="D327" i="7"/>
  <c r="H327" i="7"/>
  <c r="E327" i="7"/>
  <c r="F327" i="7"/>
  <c r="I327" i="7"/>
  <c r="J327" i="7"/>
  <c r="D328" i="7"/>
  <c r="I328" i="7"/>
  <c r="E328" i="7"/>
  <c r="L328" i="7"/>
  <c r="F328" i="7"/>
  <c r="G328" i="7"/>
  <c r="H328" i="7"/>
  <c r="J328" i="7"/>
  <c r="K328" i="7"/>
  <c r="D329" i="7"/>
  <c r="K329" i="7"/>
  <c r="E329" i="7"/>
  <c r="G329" i="7"/>
  <c r="H329" i="7"/>
  <c r="D330" i="7"/>
  <c r="L330" i="7"/>
  <c r="E330" i="7"/>
  <c r="H330" i="7"/>
  <c r="I330" i="7"/>
  <c r="D331" i="7"/>
  <c r="E331" i="7"/>
  <c r="F331" i="7"/>
  <c r="H331" i="7"/>
  <c r="I331" i="7"/>
  <c r="J331" i="7"/>
  <c r="D332" i="7"/>
  <c r="H332" i="7"/>
  <c r="E332" i="7"/>
  <c r="F332" i="7"/>
  <c r="G332" i="7"/>
  <c r="J332" i="7"/>
  <c r="K332" i="7"/>
  <c r="L332" i="7"/>
  <c r="D333" i="7"/>
  <c r="E333" i="7"/>
  <c r="G333" i="7"/>
  <c r="H333" i="7"/>
  <c r="D334" i="7"/>
  <c r="E334" i="7"/>
  <c r="H334" i="7"/>
  <c r="I334" i="7"/>
  <c r="D335" i="7"/>
  <c r="H335" i="7"/>
  <c r="E335" i="7"/>
  <c r="F335" i="7"/>
  <c r="I335" i="7"/>
  <c r="J335" i="7"/>
  <c r="D336" i="7"/>
  <c r="I336" i="7"/>
  <c r="E336" i="7"/>
  <c r="L336" i="7"/>
  <c r="F336" i="7"/>
  <c r="G336" i="7"/>
  <c r="H336" i="7"/>
  <c r="J336" i="7"/>
  <c r="K336" i="7"/>
  <c r="D337" i="7"/>
  <c r="H337" i="7"/>
  <c r="E337" i="7"/>
  <c r="G337" i="7"/>
  <c r="D338" i="7"/>
  <c r="H338" i="7"/>
  <c r="E338" i="7"/>
  <c r="D339" i="7"/>
  <c r="E339" i="7"/>
  <c r="F339" i="7"/>
  <c r="H339" i="7"/>
  <c r="I339" i="7"/>
  <c r="J339" i="7"/>
  <c r="D340" i="7"/>
  <c r="H340" i="7"/>
  <c r="E340" i="7"/>
  <c r="F340" i="7"/>
  <c r="G340" i="7"/>
  <c r="J340" i="7"/>
  <c r="K340" i="7"/>
  <c r="L340" i="7"/>
  <c r="D341" i="7"/>
  <c r="E341" i="7"/>
  <c r="G341" i="7"/>
  <c r="D342" i="7"/>
  <c r="E342" i="7"/>
  <c r="A9" i="3"/>
  <c r="C9" i="3" s="1"/>
  <c r="D21" i="3"/>
  <c r="H21" i="3" s="1"/>
  <c r="E21" i="3"/>
  <c r="B10" i="3"/>
  <c r="Z43" i="5"/>
  <c r="Z44" i="5"/>
  <c r="Z45" i="5"/>
  <c r="Z46" i="5"/>
  <c r="Z47" i="5"/>
  <c r="Z48" i="5"/>
  <c r="Z49" i="5"/>
  <c r="Z50" i="5"/>
  <c r="Z51" i="5"/>
  <c r="Z52" i="5"/>
  <c r="Z53" i="5"/>
  <c r="Z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2" i="5"/>
  <c r="V27" i="5"/>
  <c r="V31" i="5"/>
  <c r="V40" i="5"/>
  <c r="E42" i="5"/>
  <c r="F42" i="5"/>
  <c r="V42" i="5"/>
  <c r="D11" i="5"/>
  <c r="P39" i="5" s="1"/>
  <c r="D12" i="5"/>
  <c r="D13" i="5"/>
  <c r="V8" i="5"/>
  <c r="Q42" i="5"/>
  <c r="E9" i="5"/>
  <c r="D9" i="5"/>
  <c r="E40" i="5"/>
  <c r="F40" i="5"/>
  <c r="G40" i="5"/>
  <c r="E41" i="5"/>
  <c r="F41" i="5"/>
  <c r="Q41" i="5"/>
  <c r="Q40" i="5"/>
  <c r="E39" i="5"/>
  <c r="F39" i="5"/>
  <c r="V39" i="5"/>
  <c r="Q39" i="5"/>
  <c r="E38" i="5"/>
  <c r="F38" i="5"/>
  <c r="V38" i="5"/>
  <c r="Q38" i="5"/>
  <c r="E37" i="5"/>
  <c r="F37" i="5"/>
  <c r="Q37" i="5"/>
  <c r="E36" i="5"/>
  <c r="F36" i="5"/>
  <c r="Q36" i="5"/>
  <c r="E35" i="5"/>
  <c r="F35" i="5"/>
  <c r="V35" i="5"/>
  <c r="G35" i="5"/>
  <c r="N35" i="5"/>
  <c r="Q35" i="5"/>
  <c r="E34" i="5"/>
  <c r="F34" i="5"/>
  <c r="V34" i="5"/>
  <c r="Q34" i="5"/>
  <c r="E33" i="5"/>
  <c r="F33" i="5"/>
  <c r="Q33" i="5"/>
  <c r="E32" i="5"/>
  <c r="F32" i="5"/>
  <c r="Q32" i="5"/>
  <c r="E31" i="5"/>
  <c r="F31" i="5"/>
  <c r="G31" i="5"/>
  <c r="Q31" i="5"/>
  <c r="E30" i="5"/>
  <c r="F30" i="5"/>
  <c r="V30" i="5"/>
  <c r="Q30" i="5"/>
  <c r="E29" i="5"/>
  <c r="F29" i="5"/>
  <c r="Q29" i="5"/>
  <c r="E28" i="5"/>
  <c r="F28" i="5"/>
  <c r="P28" i="5"/>
  <c r="Q28" i="5"/>
  <c r="E27" i="5"/>
  <c r="F27" i="5"/>
  <c r="G27" i="5"/>
  <c r="Q27" i="5"/>
  <c r="E26" i="5"/>
  <c r="F26" i="5"/>
  <c r="Q26" i="5"/>
  <c r="E25" i="5"/>
  <c r="F25" i="5"/>
  <c r="Q25" i="5"/>
  <c r="E24" i="5"/>
  <c r="F24" i="5"/>
  <c r="P24" i="5"/>
  <c r="Q24" i="5"/>
  <c r="E23" i="5"/>
  <c r="F23" i="5"/>
  <c r="V23" i="5"/>
  <c r="G23" i="5"/>
  <c r="Q23" i="5"/>
  <c r="E22" i="5"/>
  <c r="F22" i="5"/>
  <c r="Q22" i="5"/>
  <c r="E21" i="5"/>
  <c r="F21" i="5"/>
  <c r="Q21" i="5"/>
  <c r="S19" i="5"/>
  <c r="G16" i="5"/>
  <c r="C17" i="5"/>
  <c r="V10" i="5"/>
  <c r="E8" i="5"/>
  <c r="V7" i="5"/>
  <c r="E7" i="5"/>
  <c r="V4" i="5"/>
  <c r="D13" i="2"/>
  <c r="V13" i="2"/>
  <c r="E40" i="2"/>
  <c r="F40" i="2"/>
  <c r="E42" i="2"/>
  <c r="F42" i="2"/>
  <c r="G42" i="2"/>
  <c r="G3" i="2"/>
  <c r="F3" i="2"/>
  <c r="Q42" i="2"/>
  <c r="E342" i="3"/>
  <c r="L342" i="3"/>
  <c r="G16" i="3"/>
  <c r="G15" i="3"/>
  <c r="E22" i="3"/>
  <c r="G22" i="3"/>
  <c r="E23" i="3"/>
  <c r="G23" i="3"/>
  <c r="E24" i="3"/>
  <c r="G24" i="3"/>
  <c r="E25" i="3"/>
  <c r="G25" i="3"/>
  <c r="E26" i="3"/>
  <c r="K26" i="3"/>
  <c r="G26" i="3"/>
  <c r="E27" i="3"/>
  <c r="G27" i="3"/>
  <c r="E28" i="3"/>
  <c r="G28" i="3"/>
  <c r="E29" i="3"/>
  <c r="G29" i="3"/>
  <c r="E30" i="3"/>
  <c r="K30" i="3"/>
  <c r="G30" i="3"/>
  <c r="E31" i="3"/>
  <c r="G31" i="3"/>
  <c r="E32" i="3"/>
  <c r="G32" i="3"/>
  <c r="E33" i="3"/>
  <c r="G33" i="3"/>
  <c r="E34" i="3"/>
  <c r="G34" i="3"/>
  <c r="E35" i="3"/>
  <c r="G35" i="3"/>
  <c r="E36" i="3"/>
  <c r="G36" i="3"/>
  <c r="E37" i="3"/>
  <c r="G37" i="3"/>
  <c r="E38" i="3"/>
  <c r="G38" i="3"/>
  <c r="E39" i="3"/>
  <c r="G39" i="3"/>
  <c r="E40" i="3"/>
  <c r="G40" i="3"/>
  <c r="E41" i="3"/>
  <c r="G41" i="3"/>
  <c r="E42" i="3"/>
  <c r="G42" i="3"/>
  <c r="H16" i="3"/>
  <c r="H15" i="3"/>
  <c r="D22" i="3"/>
  <c r="D23" i="3"/>
  <c r="H23" i="3"/>
  <c r="D24" i="3"/>
  <c r="D25" i="3"/>
  <c r="H25" i="3"/>
  <c r="D26" i="3"/>
  <c r="D27" i="3"/>
  <c r="H27" i="3"/>
  <c r="D28" i="3"/>
  <c r="D29" i="3"/>
  <c r="H29" i="3"/>
  <c r="D30" i="3"/>
  <c r="D31" i="3"/>
  <c r="H31" i="3"/>
  <c r="D32" i="3"/>
  <c r="D33" i="3"/>
  <c r="H33" i="3"/>
  <c r="D34" i="3"/>
  <c r="D35" i="3"/>
  <c r="H35" i="3"/>
  <c r="D36" i="3"/>
  <c r="D37" i="3"/>
  <c r="H37" i="3"/>
  <c r="D38" i="3"/>
  <c r="D39" i="3"/>
  <c r="H39" i="3"/>
  <c r="D40" i="3"/>
  <c r="K40" i="3"/>
  <c r="D41" i="3"/>
  <c r="H41" i="3"/>
  <c r="D42" i="3"/>
  <c r="J16" i="3"/>
  <c r="J15" i="3"/>
  <c r="J25" i="3"/>
  <c r="J27" i="3"/>
  <c r="J29" i="3"/>
  <c r="J33" i="3"/>
  <c r="J35" i="3"/>
  <c r="J37" i="3"/>
  <c r="J41" i="3"/>
  <c r="I16" i="3"/>
  <c r="I15" i="3"/>
  <c r="I12" i="3"/>
  <c r="I25" i="3"/>
  <c r="I27" i="3"/>
  <c r="I29" i="3"/>
  <c r="I33" i="3"/>
  <c r="I35" i="3"/>
  <c r="I37" i="3"/>
  <c r="I41" i="3"/>
  <c r="K16" i="3"/>
  <c r="K15" i="3"/>
  <c r="K25" i="3"/>
  <c r="K27" i="3"/>
  <c r="K29" i="3"/>
  <c r="K33" i="3"/>
  <c r="K35" i="3"/>
  <c r="K37" i="3"/>
  <c r="K41" i="3"/>
  <c r="F16" i="3"/>
  <c r="F15" i="3"/>
  <c r="F24" i="3"/>
  <c r="F25" i="3"/>
  <c r="F27" i="3"/>
  <c r="F28" i="3"/>
  <c r="F29" i="3"/>
  <c r="F32" i="3"/>
  <c r="F33" i="3"/>
  <c r="F35" i="3"/>
  <c r="F37" i="3"/>
  <c r="F40" i="3"/>
  <c r="F41" i="3"/>
  <c r="L16" i="3"/>
  <c r="L15" i="3"/>
  <c r="L25" i="3"/>
  <c r="L27" i="3"/>
  <c r="L28" i="3"/>
  <c r="L29" i="3"/>
  <c r="L32" i="3"/>
  <c r="L33" i="3"/>
  <c r="L35" i="3"/>
  <c r="L37" i="3"/>
  <c r="L40" i="3"/>
  <c r="L41" i="3"/>
  <c r="C16" i="3"/>
  <c r="C15" i="3"/>
  <c r="C12" i="3"/>
  <c r="D342" i="3"/>
  <c r="F342" i="3"/>
  <c r="H342" i="3"/>
  <c r="K342" i="3"/>
  <c r="J342" i="3"/>
  <c r="I342" i="3"/>
  <c r="G342" i="3"/>
  <c r="E341" i="3"/>
  <c r="D341" i="3"/>
  <c r="F341" i="3"/>
  <c r="H341" i="3"/>
  <c r="J341" i="3"/>
  <c r="I341" i="3"/>
  <c r="E340" i="3"/>
  <c r="G340" i="3"/>
  <c r="D340" i="3"/>
  <c r="H340" i="3"/>
  <c r="L340" i="3"/>
  <c r="I340" i="3"/>
  <c r="E339" i="3"/>
  <c r="D339" i="3"/>
  <c r="G339" i="3"/>
  <c r="E338" i="3"/>
  <c r="G338" i="3"/>
  <c r="D338" i="3"/>
  <c r="H338" i="3"/>
  <c r="F338" i="3"/>
  <c r="L338" i="3"/>
  <c r="K338" i="3"/>
  <c r="J338" i="3"/>
  <c r="E337" i="3"/>
  <c r="D337" i="3"/>
  <c r="J337" i="3"/>
  <c r="I337" i="3"/>
  <c r="E336" i="3"/>
  <c r="D336" i="3"/>
  <c r="K336" i="3"/>
  <c r="F336" i="3"/>
  <c r="H336" i="3"/>
  <c r="L336" i="3"/>
  <c r="J336" i="3"/>
  <c r="I336" i="3"/>
  <c r="G336" i="3"/>
  <c r="E335" i="3"/>
  <c r="D335" i="3"/>
  <c r="F335" i="3"/>
  <c r="H335" i="3"/>
  <c r="L335" i="3"/>
  <c r="K335" i="3"/>
  <c r="J335" i="3"/>
  <c r="I335" i="3"/>
  <c r="G335" i="3"/>
  <c r="E334" i="3"/>
  <c r="L334" i="3"/>
  <c r="D334" i="3"/>
  <c r="F334" i="3"/>
  <c r="H334" i="3"/>
  <c r="K334" i="3"/>
  <c r="J334" i="3"/>
  <c r="I334" i="3"/>
  <c r="G334" i="3"/>
  <c r="E333" i="3"/>
  <c r="D333" i="3"/>
  <c r="F333" i="3"/>
  <c r="H333" i="3"/>
  <c r="J333" i="3"/>
  <c r="I333" i="3"/>
  <c r="E332" i="3"/>
  <c r="D332" i="3"/>
  <c r="H332" i="3"/>
  <c r="G332" i="3"/>
  <c r="E331" i="3"/>
  <c r="D331" i="3"/>
  <c r="L331" i="3"/>
  <c r="K331" i="3"/>
  <c r="G331" i="3"/>
  <c r="E330" i="3"/>
  <c r="G330" i="3"/>
  <c r="D330" i="3"/>
  <c r="H330" i="3"/>
  <c r="F330" i="3"/>
  <c r="L330" i="3"/>
  <c r="K330" i="3"/>
  <c r="J330" i="3"/>
  <c r="E329" i="3"/>
  <c r="G329" i="3"/>
  <c r="D329" i="3"/>
  <c r="I329" i="3"/>
  <c r="F329" i="3"/>
  <c r="H329" i="3"/>
  <c r="K329" i="3"/>
  <c r="J329" i="3"/>
  <c r="E328" i="3"/>
  <c r="D328" i="3"/>
  <c r="L328" i="3"/>
  <c r="H328" i="3"/>
  <c r="K328" i="3"/>
  <c r="G328" i="3"/>
  <c r="E327" i="3"/>
  <c r="D327" i="3"/>
  <c r="F327" i="3"/>
  <c r="H327" i="3"/>
  <c r="L327" i="3"/>
  <c r="K327" i="3"/>
  <c r="J327" i="3"/>
  <c r="I327" i="3"/>
  <c r="G327" i="3"/>
  <c r="E326" i="3"/>
  <c r="L326" i="3"/>
  <c r="D326" i="3"/>
  <c r="F326" i="3"/>
  <c r="H326" i="3"/>
  <c r="K326" i="3"/>
  <c r="J326" i="3"/>
  <c r="I326" i="3"/>
  <c r="G326" i="3"/>
  <c r="E325" i="3"/>
  <c r="D325" i="3"/>
  <c r="F325" i="3"/>
  <c r="H325" i="3"/>
  <c r="J325" i="3"/>
  <c r="I325" i="3"/>
  <c r="G325" i="3"/>
  <c r="E324" i="3"/>
  <c r="G324" i="3"/>
  <c r="D324" i="3"/>
  <c r="H324" i="3"/>
  <c r="L324" i="3"/>
  <c r="I324" i="3"/>
  <c r="E323" i="3"/>
  <c r="D323" i="3"/>
  <c r="K323" i="3"/>
  <c r="E322" i="3"/>
  <c r="G322" i="3"/>
  <c r="D322" i="3"/>
  <c r="F322" i="3"/>
  <c r="K322" i="3"/>
  <c r="J322" i="3"/>
  <c r="E321" i="3"/>
  <c r="G321" i="3"/>
  <c r="D321" i="3"/>
  <c r="H321" i="3"/>
  <c r="F321" i="3"/>
  <c r="L321" i="3"/>
  <c r="J321" i="3"/>
  <c r="I321" i="3"/>
  <c r="E320" i="3"/>
  <c r="D320" i="3"/>
  <c r="F320" i="3"/>
  <c r="H320" i="3"/>
  <c r="L320" i="3"/>
  <c r="K320" i="3"/>
  <c r="J320" i="3"/>
  <c r="I320" i="3"/>
  <c r="G320" i="3"/>
  <c r="E319" i="3"/>
  <c r="D319" i="3"/>
  <c r="F319" i="3"/>
  <c r="H319" i="3"/>
  <c r="L319" i="3"/>
  <c r="K319" i="3"/>
  <c r="J319" i="3"/>
  <c r="I319" i="3"/>
  <c r="G319" i="3"/>
  <c r="E318" i="3"/>
  <c r="L318" i="3"/>
  <c r="D318" i="3"/>
  <c r="F318" i="3"/>
  <c r="H318" i="3"/>
  <c r="K318" i="3"/>
  <c r="J318" i="3"/>
  <c r="I318" i="3"/>
  <c r="E317" i="3"/>
  <c r="G317" i="3"/>
  <c r="D317" i="3"/>
  <c r="H317" i="3"/>
  <c r="I317" i="3"/>
  <c r="E316" i="3"/>
  <c r="D316" i="3"/>
  <c r="H316" i="3"/>
  <c r="I316" i="3"/>
  <c r="G316" i="3"/>
  <c r="E315" i="3"/>
  <c r="K315" i="3"/>
  <c r="D315" i="3"/>
  <c r="L315" i="3"/>
  <c r="G315" i="3"/>
  <c r="E314" i="3"/>
  <c r="K314" i="3"/>
  <c r="D314" i="3"/>
  <c r="H314" i="3"/>
  <c r="F314" i="3"/>
  <c r="J314" i="3"/>
  <c r="I314" i="3"/>
  <c r="E313" i="3"/>
  <c r="D313" i="3"/>
  <c r="F313" i="3"/>
  <c r="H313" i="3"/>
  <c r="L313" i="3"/>
  <c r="I313" i="3"/>
  <c r="G313" i="3"/>
  <c r="E312" i="3"/>
  <c r="D312" i="3"/>
  <c r="H312" i="3"/>
  <c r="F312" i="3"/>
  <c r="L312" i="3"/>
  <c r="K312" i="3"/>
  <c r="J312" i="3"/>
  <c r="G312" i="3"/>
  <c r="E311" i="3"/>
  <c r="G311" i="3"/>
  <c r="D311" i="3"/>
  <c r="F311" i="3"/>
  <c r="H311" i="3"/>
  <c r="J311" i="3"/>
  <c r="I311" i="3"/>
  <c r="E310" i="3"/>
  <c r="L310" i="3"/>
  <c r="D310" i="3"/>
  <c r="F310" i="3"/>
  <c r="H310" i="3"/>
  <c r="I310" i="3"/>
  <c r="E309" i="3"/>
  <c r="D309" i="3"/>
  <c r="K309" i="3"/>
  <c r="L309" i="3"/>
  <c r="G309" i="3"/>
  <c r="E308" i="3"/>
  <c r="D308" i="3"/>
  <c r="F308" i="3"/>
  <c r="H308" i="3"/>
  <c r="L308" i="3"/>
  <c r="K308" i="3"/>
  <c r="J308" i="3"/>
  <c r="I308" i="3"/>
  <c r="G308" i="3"/>
  <c r="E307" i="3"/>
  <c r="L307" i="3"/>
  <c r="D307" i="3"/>
  <c r="H307" i="3"/>
  <c r="F307" i="3"/>
  <c r="J307" i="3"/>
  <c r="E306" i="3"/>
  <c r="D306" i="3"/>
  <c r="F306" i="3"/>
  <c r="E305" i="3"/>
  <c r="D305" i="3"/>
  <c r="F305" i="3"/>
  <c r="H305" i="3"/>
  <c r="L305" i="3"/>
  <c r="I305" i="3"/>
  <c r="G305" i="3"/>
  <c r="E304" i="3"/>
  <c r="D304" i="3"/>
  <c r="H304" i="3"/>
  <c r="F304" i="3"/>
  <c r="L304" i="3"/>
  <c r="K304" i="3"/>
  <c r="J304" i="3"/>
  <c r="G304" i="3"/>
  <c r="E303" i="3"/>
  <c r="G303" i="3"/>
  <c r="D303" i="3"/>
  <c r="F303" i="3"/>
  <c r="H303" i="3"/>
  <c r="J303" i="3"/>
  <c r="I303" i="3"/>
  <c r="E302" i="3"/>
  <c r="L302" i="3"/>
  <c r="D302" i="3"/>
  <c r="F302" i="3"/>
  <c r="H302" i="3"/>
  <c r="I302" i="3"/>
  <c r="E301" i="3"/>
  <c r="D301" i="3"/>
  <c r="K301" i="3"/>
  <c r="L301" i="3"/>
  <c r="I301" i="3"/>
  <c r="G301" i="3"/>
  <c r="E300" i="3"/>
  <c r="D300" i="3"/>
  <c r="F300" i="3"/>
  <c r="H300" i="3"/>
  <c r="L300" i="3"/>
  <c r="K300" i="3"/>
  <c r="J300" i="3"/>
  <c r="I300" i="3"/>
  <c r="G300" i="3"/>
  <c r="E299" i="3"/>
  <c r="L299" i="3"/>
  <c r="D299" i="3"/>
  <c r="H299" i="3"/>
  <c r="F299" i="3"/>
  <c r="J299" i="3"/>
  <c r="E298" i="3"/>
  <c r="D298" i="3"/>
  <c r="F298" i="3"/>
  <c r="E297" i="3"/>
  <c r="D297" i="3"/>
  <c r="F297" i="3"/>
  <c r="L297" i="3"/>
  <c r="I297" i="3"/>
  <c r="G297" i="3"/>
  <c r="E296" i="3"/>
  <c r="D296" i="3"/>
  <c r="H296" i="3"/>
  <c r="F296" i="3"/>
  <c r="L296" i="3"/>
  <c r="K296" i="3"/>
  <c r="J296" i="3"/>
  <c r="G296" i="3"/>
  <c r="E295" i="3"/>
  <c r="G295" i="3"/>
  <c r="D295" i="3"/>
  <c r="F295" i="3"/>
  <c r="H295" i="3"/>
  <c r="J295" i="3"/>
  <c r="I295" i="3"/>
  <c r="E294" i="3"/>
  <c r="L294" i="3"/>
  <c r="D294" i="3"/>
  <c r="I294" i="3"/>
  <c r="E293" i="3"/>
  <c r="D293" i="3"/>
  <c r="K293" i="3"/>
  <c r="H293" i="3"/>
  <c r="L293" i="3"/>
  <c r="I293" i="3"/>
  <c r="G293" i="3"/>
  <c r="E292" i="3"/>
  <c r="D292" i="3"/>
  <c r="F292" i="3"/>
  <c r="H292" i="3"/>
  <c r="L292" i="3"/>
  <c r="K292" i="3"/>
  <c r="J292" i="3"/>
  <c r="I292" i="3"/>
  <c r="G292" i="3"/>
  <c r="E291" i="3"/>
  <c r="D291" i="3"/>
  <c r="H291" i="3"/>
  <c r="F291" i="3"/>
  <c r="J291" i="3"/>
  <c r="E290" i="3"/>
  <c r="D290" i="3"/>
  <c r="H290" i="3"/>
  <c r="I290" i="3"/>
  <c r="E289" i="3"/>
  <c r="D289" i="3"/>
  <c r="F289" i="3"/>
  <c r="L289" i="3"/>
  <c r="G289" i="3"/>
  <c r="E288" i="3"/>
  <c r="D288" i="3"/>
  <c r="H288" i="3"/>
  <c r="F288" i="3"/>
  <c r="L288" i="3"/>
  <c r="K288" i="3"/>
  <c r="J288" i="3"/>
  <c r="G288" i="3"/>
  <c r="E287" i="3"/>
  <c r="D287" i="3"/>
  <c r="F287" i="3"/>
  <c r="H287" i="3"/>
  <c r="J287" i="3"/>
  <c r="I287" i="3"/>
  <c r="E286" i="3"/>
  <c r="L286" i="3"/>
  <c r="D286" i="3"/>
  <c r="I286" i="3"/>
  <c r="E285" i="3"/>
  <c r="D285" i="3"/>
  <c r="K285" i="3"/>
  <c r="H285" i="3"/>
  <c r="L285" i="3"/>
  <c r="I285" i="3"/>
  <c r="G285" i="3"/>
  <c r="E284" i="3"/>
  <c r="D284" i="3"/>
  <c r="F284" i="3"/>
  <c r="H284" i="3"/>
  <c r="L284" i="3"/>
  <c r="K284" i="3"/>
  <c r="J284" i="3"/>
  <c r="I284" i="3"/>
  <c r="G284" i="3"/>
  <c r="E283" i="3"/>
  <c r="D283" i="3"/>
  <c r="H283" i="3"/>
  <c r="F283" i="3"/>
  <c r="J283" i="3"/>
  <c r="E282" i="3"/>
  <c r="D282" i="3"/>
  <c r="H282" i="3"/>
  <c r="I282" i="3"/>
  <c r="E281" i="3"/>
  <c r="D281" i="3"/>
  <c r="F281" i="3"/>
  <c r="L281" i="3"/>
  <c r="G281" i="3"/>
  <c r="E280" i="3"/>
  <c r="D280" i="3"/>
  <c r="H280" i="3"/>
  <c r="F280" i="3"/>
  <c r="L280" i="3"/>
  <c r="K280" i="3"/>
  <c r="J280" i="3"/>
  <c r="G280" i="3"/>
  <c r="E279" i="3"/>
  <c r="D279" i="3"/>
  <c r="F279" i="3"/>
  <c r="H279" i="3"/>
  <c r="J279" i="3"/>
  <c r="I279" i="3"/>
  <c r="E278" i="3"/>
  <c r="L278" i="3"/>
  <c r="D278" i="3"/>
  <c r="I278" i="3"/>
  <c r="E277" i="3"/>
  <c r="D277" i="3"/>
  <c r="K277" i="3"/>
  <c r="H277" i="3"/>
  <c r="L277" i="3"/>
  <c r="I277" i="3"/>
  <c r="G277" i="3"/>
  <c r="E276" i="3"/>
  <c r="D276" i="3"/>
  <c r="F276" i="3"/>
  <c r="H276" i="3"/>
  <c r="L276" i="3"/>
  <c r="K276" i="3"/>
  <c r="J276" i="3"/>
  <c r="I276" i="3"/>
  <c r="G276" i="3"/>
  <c r="E275" i="3"/>
  <c r="D275" i="3"/>
  <c r="H275" i="3"/>
  <c r="F275" i="3"/>
  <c r="J275" i="3"/>
  <c r="E274" i="3"/>
  <c r="D274" i="3"/>
  <c r="H274" i="3"/>
  <c r="I274" i="3"/>
  <c r="E273" i="3"/>
  <c r="D273" i="3"/>
  <c r="F273" i="3"/>
  <c r="L273" i="3"/>
  <c r="G273" i="3"/>
  <c r="E272" i="3"/>
  <c r="D272" i="3"/>
  <c r="H272" i="3"/>
  <c r="F272" i="3"/>
  <c r="L272" i="3"/>
  <c r="K272" i="3"/>
  <c r="J272" i="3"/>
  <c r="G272" i="3"/>
  <c r="E271" i="3"/>
  <c r="D271" i="3"/>
  <c r="F271" i="3"/>
  <c r="H271" i="3"/>
  <c r="J271" i="3"/>
  <c r="I271" i="3"/>
  <c r="E270" i="3"/>
  <c r="L270" i="3"/>
  <c r="D270" i="3"/>
  <c r="I270" i="3"/>
  <c r="E269" i="3"/>
  <c r="D269" i="3"/>
  <c r="K269" i="3"/>
  <c r="H269" i="3"/>
  <c r="L269" i="3"/>
  <c r="I269" i="3"/>
  <c r="G269" i="3"/>
  <c r="E268" i="3"/>
  <c r="D268" i="3"/>
  <c r="H268" i="3"/>
  <c r="F268" i="3"/>
  <c r="L268" i="3"/>
  <c r="K268" i="3"/>
  <c r="J268" i="3"/>
  <c r="I268" i="3"/>
  <c r="G268" i="3"/>
  <c r="E267" i="3"/>
  <c r="D267" i="3"/>
  <c r="H267" i="3"/>
  <c r="F267" i="3"/>
  <c r="J267" i="3"/>
  <c r="E266" i="3"/>
  <c r="D266" i="3"/>
  <c r="H266" i="3"/>
  <c r="I266" i="3"/>
  <c r="E265" i="3"/>
  <c r="D265" i="3"/>
  <c r="F265" i="3"/>
  <c r="L265" i="3"/>
  <c r="G265" i="3"/>
  <c r="E264" i="3"/>
  <c r="D264" i="3"/>
  <c r="H264" i="3"/>
  <c r="F264" i="3"/>
  <c r="L264" i="3"/>
  <c r="K264" i="3"/>
  <c r="J264" i="3"/>
  <c r="G264" i="3"/>
  <c r="E263" i="3"/>
  <c r="D263" i="3"/>
  <c r="F263" i="3"/>
  <c r="H263" i="3"/>
  <c r="J263" i="3"/>
  <c r="I263" i="3"/>
  <c r="E262" i="3"/>
  <c r="D262" i="3"/>
  <c r="H262" i="3"/>
  <c r="E261" i="3"/>
  <c r="D261" i="3"/>
  <c r="K261" i="3"/>
  <c r="H261" i="3"/>
  <c r="L261" i="3"/>
  <c r="I261" i="3"/>
  <c r="G261" i="3"/>
  <c r="E260" i="3"/>
  <c r="D260" i="3"/>
  <c r="F260" i="3"/>
  <c r="H260" i="3"/>
  <c r="L260" i="3"/>
  <c r="K260" i="3"/>
  <c r="J260" i="3"/>
  <c r="I260" i="3"/>
  <c r="G260" i="3"/>
  <c r="E259" i="3"/>
  <c r="D259" i="3"/>
  <c r="H259" i="3"/>
  <c r="F259" i="3"/>
  <c r="J259" i="3"/>
  <c r="E258" i="3"/>
  <c r="D258" i="3"/>
  <c r="H258" i="3"/>
  <c r="I258" i="3"/>
  <c r="E257" i="3"/>
  <c r="D257" i="3"/>
  <c r="L257" i="3"/>
  <c r="G257" i="3"/>
  <c r="E256" i="3"/>
  <c r="D256" i="3"/>
  <c r="H256" i="3"/>
  <c r="F256" i="3"/>
  <c r="L256" i="3"/>
  <c r="K256" i="3"/>
  <c r="J256" i="3"/>
  <c r="G256" i="3"/>
  <c r="E255" i="3"/>
  <c r="D255" i="3"/>
  <c r="F255" i="3"/>
  <c r="H255" i="3"/>
  <c r="J255" i="3"/>
  <c r="I255" i="3"/>
  <c r="E254" i="3"/>
  <c r="D254" i="3"/>
  <c r="I254" i="3"/>
  <c r="F254" i="3"/>
  <c r="H254" i="3"/>
  <c r="J254" i="3"/>
  <c r="G254" i="3"/>
  <c r="E253" i="3"/>
  <c r="D253" i="3"/>
  <c r="G253" i="3"/>
  <c r="E252" i="3"/>
  <c r="L252" i="3"/>
  <c r="D252" i="3"/>
  <c r="F252" i="3"/>
  <c r="H252" i="3"/>
  <c r="K252" i="3"/>
  <c r="J252" i="3"/>
  <c r="I252" i="3"/>
  <c r="E251" i="3"/>
  <c r="D251" i="3"/>
  <c r="E250" i="3"/>
  <c r="D250" i="3"/>
  <c r="F250" i="3"/>
  <c r="H250" i="3"/>
  <c r="J250" i="3"/>
  <c r="I250" i="3"/>
  <c r="E249" i="3"/>
  <c r="D249" i="3"/>
  <c r="H249" i="3"/>
  <c r="I249" i="3"/>
  <c r="G249" i="3"/>
  <c r="E248" i="3"/>
  <c r="D248" i="3"/>
  <c r="H248" i="3"/>
  <c r="F248" i="3"/>
  <c r="L248" i="3"/>
  <c r="K248" i="3"/>
  <c r="J248" i="3"/>
  <c r="G248" i="3"/>
  <c r="E247" i="3"/>
  <c r="D247" i="3"/>
  <c r="F247" i="3"/>
  <c r="H247" i="3"/>
  <c r="J247" i="3"/>
  <c r="I247" i="3"/>
  <c r="E246" i="3"/>
  <c r="D246" i="3"/>
  <c r="I246" i="3"/>
  <c r="F246" i="3"/>
  <c r="G246" i="3"/>
  <c r="E245" i="3"/>
  <c r="D245" i="3"/>
  <c r="H245" i="3"/>
  <c r="L245" i="3"/>
  <c r="I245" i="3"/>
  <c r="G245" i="3"/>
  <c r="E244" i="3"/>
  <c r="D244" i="3"/>
  <c r="F244" i="3"/>
  <c r="H244" i="3"/>
  <c r="L244" i="3"/>
  <c r="K244" i="3"/>
  <c r="J244" i="3"/>
  <c r="I244" i="3"/>
  <c r="G244" i="3"/>
  <c r="E243" i="3"/>
  <c r="D243" i="3"/>
  <c r="F243" i="3"/>
  <c r="J243" i="3"/>
  <c r="E242" i="3"/>
  <c r="D242" i="3"/>
  <c r="J242" i="3"/>
  <c r="F242" i="3"/>
  <c r="H242" i="3"/>
  <c r="L242" i="3"/>
  <c r="I242" i="3"/>
  <c r="E241" i="3"/>
  <c r="D241" i="3"/>
  <c r="I241" i="3"/>
  <c r="G241" i="3"/>
  <c r="E240" i="3"/>
  <c r="D240" i="3"/>
  <c r="H240" i="3"/>
  <c r="F240" i="3"/>
  <c r="L240" i="3"/>
  <c r="K240" i="3"/>
  <c r="J240" i="3"/>
  <c r="G240" i="3"/>
  <c r="E239" i="3"/>
  <c r="D239" i="3"/>
  <c r="F239" i="3"/>
  <c r="H239" i="3"/>
  <c r="K239" i="3"/>
  <c r="J239" i="3"/>
  <c r="I239" i="3"/>
  <c r="E238" i="3"/>
  <c r="D238" i="3"/>
  <c r="H238" i="3"/>
  <c r="G238" i="3"/>
  <c r="E237" i="3"/>
  <c r="D237" i="3"/>
  <c r="H237" i="3"/>
  <c r="L237" i="3"/>
  <c r="I237" i="3"/>
  <c r="G237" i="3"/>
  <c r="E236" i="3"/>
  <c r="K236" i="3"/>
  <c r="D236" i="3"/>
  <c r="F236" i="3"/>
  <c r="H236" i="3"/>
  <c r="L236" i="3"/>
  <c r="J236" i="3"/>
  <c r="I236" i="3"/>
  <c r="G236" i="3"/>
  <c r="E235" i="3"/>
  <c r="D235" i="3"/>
  <c r="H235" i="3"/>
  <c r="F235" i="3"/>
  <c r="K235" i="3"/>
  <c r="J235" i="3"/>
  <c r="I235" i="3"/>
  <c r="E234" i="3"/>
  <c r="G234" i="3"/>
  <c r="D234" i="3"/>
  <c r="L234" i="3"/>
  <c r="J234" i="3"/>
  <c r="E233" i="3"/>
  <c r="D233" i="3"/>
  <c r="I233" i="3"/>
  <c r="K233" i="3"/>
  <c r="G233" i="3"/>
  <c r="E232" i="3"/>
  <c r="D232" i="3"/>
  <c r="H232" i="3"/>
  <c r="F232" i="3"/>
  <c r="L232" i="3"/>
  <c r="K232" i="3"/>
  <c r="J232" i="3"/>
  <c r="E231" i="3"/>
  <c r="D231" i="3"/>
  <c r="F231" i="3"/>
  <c r="J231" i="3"/>
  <c r="E230" i="3"/>
  <c r="D230" i="3"/>
  <c r="L230" i="3"/>
  <c r="J230" i="3"/>
  <c r="I230" i="3"/>
  <c r="G230" i="3"/>
  <c r="E229" i="3"/>
  <c r="D229" i="3"/>
  <c r="K229" i="3"/>
  <c r="I229" i="3"/>
  <c r="G229" i="3"/>
  <c r="E228" i="3"/>
  <c r="D228" i="3"/>
  <c r="F228" i="3"/>
  <c r="H228" i="3"/>
  <c r="L228" i="3"/>
  <c r="K228" i="3"/>
  <c r="J228" i="3"/>
  <c r="I228" i="3"/>
  <c r="G228" i="3"/>
  <c r="E227" i="3"/>
  <c r="D227" i="3"/>
  <c r="I227" i="3"/>
  <c r="F227" i="3"/>
  <c r="H227" i="3"/>
  <c r="K227" i="3"/>
  <c r="J227" i="3"/>
  <c r="E226" i="3"/>
  <c r="G226" i="3"/>
  <c r="D226" i="3"/>
  <c r="L226" i="3"/>
  <c r="J226" i="3"/>
  <c r="E225" i="3"/>
  <c r="D225" i="3"/>
  <c r="I225" i="3"/>
  <c r="K225" i="3"/>
  <c r="G225" i="3"/>
  <c r="E224" i="3"/>
  <c r="D224" i="3"/>
  <c r="H224" i="3"/>
  <c r="F224" i="3"/>
  <c r="L224" i="3"/>
  <c r="K224" i="3"/>
  <c r="J224" i="3"/>
  <c r="E223" i="3"/>
  <c r="D223" i="3"/>
  <c r="F223" i="3"/>
  <c r="J223" i="3"/>
  <c r="E222" i="3"/>
  <c r="D222" i="3"/>
  <c r="L222" i="3"/>
  <c r="J222" i="3"/>
  <c r="I222" i="3"/>
  <c r="G222" i="3"/>
  <c r="E221" i="3"/>
  <c r="D221" i="3"/>
  <c r="K221" i="3"/>
  <c r="I221" i="3"/>
  <c r="G221" i="3"/>
  <c r="E220" i="3"/>
  <c r="D220" i="3"/>
  <c r="F220" i="3"/>
  <c r="H220" i="3"/>
  <c r="L220" i="3"/>
  <c r="K220" i="3"/>
  <c r="J220" i="3"/>
  <c r="I220" i="3"/>
  <c r="G220" i="3"/>
  <c r="E219" i="3"/>
  <c r="D219" i="3"/>
  <c r="I219" i="3"/>
  <c r="F219" i="3"/>
  <c r="H219" i="3"/>
  <c r="K219" i="3"/>
  <c r="J219" i="3"/>
  <c r="E218" i="3"/>
  <c r="G218" i="3"/>
  <c r="D218" i="3"/>
  <c r="L218" i="3"/>
  <c r="J218" i="3"/>
  <c r="E217" i="3"/>
  <c r="D217" i="3"/>
  <c r="I217" i="3"/>
  <c r="K217" i="3"/>
  <c r="G217" i="3"/>
  <c r="E216" i="3"/>
  <c r="D216" i="3"/>
  <c r="H216" i="3"/>
  <c r="F216" i="3"/>
  <c r="L216" i="3"/>
  <c r="K216" i="3"/>
  <c r="J216" i="3"/>
  <c r="E215" i="3"/>
  <c r="G215" i="3"/>
  <c r="D215" i="3"/>
  <c r="F215" i="3"/>
  <c r="K215" i="3"/>
  <c r="E214" i="3"/>
  <c r="K214" i="3"/>
  <c r="D214" i="3"/>
  <c r="J214" i="3"/>
  <c r="H214" i="3"/>
  <c r="L214" i="3"/>
  <c r="G214" i="3"/>
  <c r="E213" i="3"/>
  <c r="D213" i="3"/>
  <c r="F213" i="3"/>
  <c r="H213" i="3"/>
  <c r="L213" i="3"/>
  <c r="K213" i="3"/>
  <c r="J213" i="3"/>
  <c r="I213" i="3"/>
  <c r="G213" i="3"/>
  <c r="E212" i="3"/>
  <c r="L212" i="3"/>
  <c r="D212" i="3"/>
  <c r="H212" i="3"/>
  <c r="F212" i="3"/>
  <c r="J212" i="3"/>
  <c r="E211" i="3"/>
  <c r="D211" i="3"/>
  <c r="F211" i="3"/>
  <c r="H211" i="3"/>
  <c r="I211" i="3"/>
  <c r="E210" i="3"/>
  <c r="D210" i="3"/>
  <c r="F210" i="3"/>
  <c r="L210" i="3"/>
  <c r="I210" i="3"/>
  <c r="G210" i="3"/>
  <c r="E209" i="3"/>
  <c r="D209" i="3"/>
  <c r="H209" i="3"/>
  <c r="F209" i="3"/>
  <c r="L209" i="3"/>
  <c r="K209" i="3"/>
  <c r="J209" i="3"/>
  <c r="G209" i="3"/>
  <c r="E208" i="3"/>
  <c r="G208" i="3"/>
  <c r="D208" i="3"/>
  <c r="F208" i="3"/>
  <c r="H208" i="3"/>
  <c r="J208" i="3"/>
  <c r="I208" i="3"/>
  <c r="E207" i="3"/>
  <c r="L207" i="3"/>
  <c r="D207" i="3"/>
  <c r="F207" i="3"/>
  <c r="H207" i="3"/>
  <c r="I207" i="3"/>
  <c r="E206" i="3"/>
  <c r="D206" i="3"/>
  <c r="K206" i="3"/>
  <c r="L206" i="3"/>
  <c r="I206" i="3"/>
  <c r="G206" i="3"/>
  <c r="E205" i="3"/>
  <c r="D205" i="3"/>
  <c r="F205" i="3"/>
  <c r="H205" i="3"/>
  <c r="L205" i="3"/>
  <c r="K205" i="3"/>
  <c r="J205" i="3"/>
  <c r="I205" i="3"/>
  <c r="G205" i="3"/>
  <c r="E204" i="3"/>
  <c r="L204" i="3"/>
  <c r="D204" i="3"/>
  <c r="H204" i="3"/>
  <c r="F204" i="3"/>
  <c r="J204" i="3"/>
  <c r="E203" i="3"/>
  <c r="D203" i="3"/>
  <c r="F203" i="3"/>
  <c r="I203" i="3"/>
  <c r="E202" i="3"/>
  <c r="D202" i="3"/>
  <c r="F202" i="3"/>
  <c r="L202" i="3"/>
  <c r="G202" i="3"/>
  <c r="E201" i="3"/>
  <c r="D201" i="3"/>
  <c r="H201" i="3"/>
  <c r="F201" i="3"/>
  <c r="L201" i="3"/>
  <c r="K201" i="3"/>
  <c r="J201" i="3"/>
  <c r="G201" i="3"/>
  <c r="E200" i="3"/>
  <c r="G200" i="3"/>
  <c r="D200" i="3"/>
  <c r="F200" i="3"/>
  <c r="H200" i="3"/>
  <c r="J200" i="3"/>
  <c r="I200" i="3"/>
  <c r="E199" i="3"/>
  <c r="L199" i="3"/>
  <c r="D199" i="3"/>
  <c r="F199" i="3"/>
  <c r="H199" i="3"/>
  <c r="I199" i="3"/>
  <c r="E198" i="3"/>
  <c r="D198" i="3"/>
  <c r="K198" i="3"/>
  <c r="H198" i="3"/>
  <c r="L198" i="3"/>
  <c r="I198" i="3"/>
  <c r="G198" i="3"/>
  <c r="E197" i="3"/>
  <c r="D197" i="3"/>
  <c r="F197" i="3"/>
  <c r="H197" i="3"/>
  <c r="L197" i="3"/>
  <c r="K197" i="3"/>
  <c r="J197" i="3"/>
  <c r="I197" i="3"/>
  <c r="G197" i="3"/>
  <c r="E196" i="3"/>
  <c r="L196" i="3"/>
  <c r="D196" i="3"/>
  <c r="H196" i="3"/>
  <c r="F196" i="3"/>
  <c r="J196" i="3"/>
  <c r="E195" i="3"/>
  <c r="D195" i="3"/>
  <c r="F195" i="3"/>
  <c r="E194" i="3"/>
  <c r="D194" i="3"/>
  <c r="F194" i="3"/>
  <c r="L194" i="3"/>
  <c r="G194" i="3"/>
  <c r="E193" i="3"/>
  <c r="D193" i="3"/>
  <c r="H193" i="3"/>
  <c r="F193" i="3"/>
  <c r="L193" i="3"/>
  <c r="K193" i="3"/>
  <c r="J193" i="3"/>
  <c r="G193" i="3"/>
  <c r="E192" i="3"/>
  <c r="G192" i="3"/>
  <c r="D192" i="3"/>
  <c r="F192" i="3"/>
  <c r="H192" i="3"/>
  <c r="J192" i="3"/>
  <c r="I192" i="3"/>
  <c r="E191" i="3"/>
  <c r="L191" i="3"/>
  <c r="D191" i="3"/>
  <c r="F191" i="3"/>
  <c r="H191" i="3"/>
  <c r="I191" i="3"/>
  <c r="E190" i="3"/>
  <c r="D190" i="3"/>
  <c r="K190" i="3"/>
  <c r="H190" i="3"/>
  <c r="L190" i="3"/>
  <c r="I190" i="3"/>
  <c r="G190" i="3"/>
  <c r="E189" i="3"/>
  <c r="D189" i="3"/>
  <c r="F189" i="3"/>
  <c r="H189" i="3"/>
  <c r="L189" i="3"/>
  <c r="K189" i="3"/>
  <c r="J189" i="3"/>
  <c r="I189" i="3"/>
  <c r="G189" i="3"/>
  <c r="E188" i="3"/>
  <c r="L188" i="3"/>
  <c r="D188" i="3"/>
  <c r="H188" i="3"/>
  <c r="F188" i="3"/>
  <c r="J188" i="3"/>
  <c r="E187" i="3"/>
  <c r="D187" i="3"/>
  <c r="F187" i="3"/>
  <c r="E186" i="3"/>
  <c r="D186" i="3"/>
  <c r="F186" i="3"/>
  <c r="L186" i="3"/>
  <c r="G186" i="3"/>
  <c r="E185" i="3"/>
  <c r="D185" i="3"/>
  <c r="H185" i="3"/>
  <c r="F185" i="3"/>
  <c r="L185" i="3"/>
  <c r="K185" i="3"/>
  <c r="J185" i="3"/>
  <c r="G185" i="3"/>
  <c r="E184" i="3"/>
  <c r="G184" i="3"/>
  <c r="D184" i="3"/>
  <c r="F184" i="3"/>
  <c r="H184" i="3"/>
  <c r="J184" i="3"/>
  <c r="I184" i="3"/>
  <c r="E183" i="3"/>
  <c r="L183" i="3"/>
  <c r="D183" i="3"/>
  <c r="F183" i="3"/>
  <c r="H183" i="3"/>
  <c r="I183" i="3"/>
  <c r="E182" i="3"/>
  <c r="D182" i="3"/>
  <c r="K182" i="3"/>
  <c r="H182" i="3"/>
  <c r="L182" i="3"/>
  <c r="I182" i="3"/>
  <c r="G182" i="3"/>
  <c r="E181" i="3"/>
  <c r="D181" i="3"/>
  <c r="F181" i="3"/>
  <c r="H181" i="3"/>
  <c r="L181" i="3"/>
  <c r="K181" i="3"/>
  <c r="J181" i="3"/>
  <c r="I181" i="3"/>
  <c r="G181" i="3"/>
  <c r="E180" i="3"/>
  <c r="L180" i="3"/>
  <c r="D180" i="3"/>
  <c r="H180" i="3"/>
  <c r="F180" i="3"/>
  <c r="J180" i="3"/>
  <c r="E179" i="3"/>
  <c r="D179" i="3"/>
  <c r="F179" i="3"/>
  <c r="E178" i="3"/>
  <c r="D178" i="3"/>
  <c r="F178" i="3"/>
  <c r="L178" i="3"/>
  <c r="G178" i="3"/>
  <c r="E177" i="3"/>
  <c r="D177" i="3"/>
  <c r="H177" i="3"/>
  <c r="F177" i="3"/>
  <c r="L177" i="3"/>
  <c r="K177" i="3"/>
  <c r="J177" i="3"/>
  <c r="G177" i="3"/>
  <c r="E176" i="3"/>
  <c r="G176" i="3"/>
  <c r="D176" i="3"/>
  <c r="F176" i="3"/>
  <c r="H176" i="3"/>
  <c r="J176" i="3"/>
  <c r="I176" i="3"/>
  <c r="E175" i="3"/>
  <c r="L175" i="3"/>
  <c r="D175" i="3"/>
  <c r="F175" i="3"/>
  <c r="H175" i="3"/>
  <c r="I175" i="3"/>
  <c r="E174" i="3"/>
  <c r="D174" i="3"/>
  <c r="K174" i="3"/>
  <c r="H174" i="3"/>
  <c r="L174" i="3"/>
  <c r="I174" i="3"/>
  <c r="G174" i="3"/>
  <c r="E173" i="3"/>
  <c r="D173" i="3"/>
  <c r="F173" i="3"/>
  <c r="H173" i="3"/>
  <c r="L173" i="3"/>
  <c r="K173" i="3"/>
  <c r="J173" i="3"/>
  <c r="I173" i="3"/>
  <c r="G173" i="3"/>
  <c r="E172" i="3"/>
  <c r="L172" i="3"/>
  <c r="D172" i="3"/>
  <c r="H172" i="3"/>
  <c r="F172" i="3"/>
  <c r="J172" i="3"/>
  <c r="E171" i="3"/>
  <c r="D171" i="3"/>
  <c r="F171" i="3"/>
  <c r="E170" i="3"/>
  <c r="D170" i="3"/>
  <c r="F170" i="3"/>
  <c r="L170" i="3"/>
  <c r="G170" i="3"/>
  <c r="E169" i="3"/>
  <c r="D169" i="3"/>
  <c r="H169" i="3"/>
  <c r="F169" i="3"/>
  <c r="L169" i="3"/>
  <c r="K169" i="3"/>
  <c r="J169" i="3"/>
  <c r="G169" i="3"/>
  <c r="E168" i="3"/>
  <c r="G168" i="3"/>
  <c r="D168" i="3"/>
  <c r="F168" i="3"/>
  <c r="H168" i="3"/>
  <c r="J168" i="3"/>
  <c r="I168" i="3"/>
  <c r="E167" i="3"/>
  <c r="L167" i="3"/>
  <c r="D167" i="3"/>
  <c r="F167" i="3"/>
  <c r="H167" i="3"/>
  <c r="I167" i="3"/>
  <c r="E166" i="3"/>
  <c r="D166" i="3"/>
  <c r="K166" i="3"/>
  <c r="H166" i="3"/>
  <c r="L166" i="3"/>
  <c r="I166" i="3"/>
  <c r="G166" i="3"/>
  <c r="E165" i="3"/>
  <c r="D165" i="3"/>
  <c r="F165" i="3"/>
  <c r="H165" i="3"/>
  <c r="L165" i="3"/>
  <c r="K165" i="3"/>
  <c r="J165" i="3"/>
  <c r="I165" i="3"/>
  <c r="G165" i="3"/>
  <c r="E164" i="3"/>
  <c r="D164" i="3"/>
  <c r="H164" i="3"/>
  <c r="F164" i="3"/>
  <c r="J164" i="3"/>
  <c r="E163" i="3"/>
  <c r="D163" i="3"/>
  <c r="E162" i="3"/>
  <c r="D162" i="3"/>
  <c r="F162" i="3"/>
  <c r="L162" i="3"/>
  <c r="G162" i="3"/>
  <c r="E161" i="3"/>
  <c r="D161" i="3"/>
  <c r="H161" i="3"/>
  <c r="F161" i="3"/>
  <c r="L161" i="3"/>
  <c r="K161" i="3"/>
  <c r="J161" i="3"/>
  <c r="G161" i="3"/>
  <c r="E160" i="3"/>
  <c r="D160" i="3"/>
  <c r="F160" i="3"/>
  <c r="H160" i="3"/>
  <c r="J160" i="3"/>
  <c r="I160" i="3"/>
  <c r="E159" i="3"/>
  <c r="L159" i="3"/>
  <c r="D159" i="3"/>
  <c r="H159" i="3"/>
  <c r="I159" i="3"/>
  <c r="E158" i="3"/>
  <c r="D158" i="3"/>
  <c r="K158" i="3"/>
  <c r="H158" i="3"/>
  <c r="L158" i="3"/>
  <c r="I158" i="3"/>
  <c r="G158" i="3"/>
  <c r="E157" i="3"/>
  <c r="D157" i="3"/>
  <c r="F157" i="3"/>
  <c r="H157" i="3"/>
  <c r="L157" i="3"/>
  <c r="K157" i="3"/>
  <c r="J157" i="3"/>
  <c r="I157" i="3"/>
  <c r="G157" i="3"/>
  <c r="E156" i="3"/>
  <c r="D156" i="3"/>
  <c r="H156" i="3"/>
  <c r="F156" i="3"/>
  <c r="J156" i="3"/>
  <c r="E155" i="3"/>
  <c r="D155" i="3"/>
  <c r="H155" i="3"/>
  <c r="E154" i="3"/>
  <c r="D154" i="3"/>
  <c r="F154" i="3"/>
  <c r="L154" i="3"/>
  <c r="G154" i="3"/>
  <c r="E153" i="3"/>
  <c r="D153" i="3"/>
  <c r="H153" i="3"/>
  <c r="F153" i="3"/>
  <c r="L153" i="3"/>
  <c r="K153" i="3"/>
  <c r="J153" i="3"/>
  <c r="G153" i="3"/>
  <c r="E152" i="3"/>
  <c r="D152" i="3"/>
  <c r="F152" i="3"/>
  <c r="H152" i="3"/>
  <c r="J152" i="3"/>
  <c r="I152" i="3"/>
  <c r="E151" i="3"/>
  <c r="L151" i="3"/>
  <c r="D151" i="3"/>
  <c r="H151" i="3"/>
  <c r="I151" i="3"/>
  <c r="E150" i="3"/>
  <c r="D150" i="3"/>
  <c r="K150" i="3"/>
  <c r="H150" i="3"/>
  <c r="L150" i="3"/>
  <c r="I150" i="3"/>
  <c r="G150" i="3"/>
  <c r="E149" i="3"/>
  <c r="D149" i="3"/>
  <c r="F149" i="3"/>
  <c r="H149" i="3"/>
  <c r="L149" i="3"/>
  <c r="K149" i="3"/>
  <c r="J149" i="3"/>
  <c r="I149" i="3"/>
  <c r="G149" i="3"/>
  <c r="E148" i="3"/>
  <c r="D148" i="3"/>
  <c r="H148" i="3"/>
  <c r="F148" i="3"/>
  <c r="J148" i="3"/>
  <c r="E147" i="3"/>
  <c r="D147" i="3"/>
  <c r="H147" i="3"/>
  <c r="E146" i="3"/>
  <c r="D146" i="3"/>
  <c r="F146" i="3"/>
  <c r="L146" i="3"/>
  <c r="G146" i="3"/>
  <c r="E145" i="3"/>
  <c r="D145" i="3"/>
  <c r="H145" i="3"/>
  <c r="F145" i="3"/>
  <c r="L145" i="3"/>
  <c r="K145" i="3"/>
  <c r="J145" i="3"/>
  <c r="G145" i="3"/>
  <c r="E144" i="3"/>
  <c r="D144" i="3"/>
  <c r="F144" i="3"/>
  <c r="H144" i="3"/>
  <c r="J144" i="3"/>
  <c r="I144" i="3"/>
  <c r="E143" i="3"/>
  <c r="L143" i="3"/>
  <c r="D143" i="3"/>
  <c r="H143" i="3"/>
  <c r="I143" i="3"/>
  <c r="E142" i="3"/>
  <c r="D142" i="3"/>
  <c r="K142" i="3"/>
  <c r="H142" i="3"/>
  <c r="L142" i="3"/>
  <c r="I142" i="3"/>
  <c r="G142" i="3"/>
  <c r="E141" i="3"/>
  <c r="D141" i="3"/>
  <c r="F141" i="3"/>
  <c r="H141" i="3"/>
  <c r="L141" i="3"/>
  <c r="K141" i="3"/>
  <c r="J141" i="3"/>
  <c r="I141" i="3"/>
  <c r="G141" i="3"/>
  <c r="E140" i="3"/>
  <c r="D140" i="3"/>
  <c r="H140" i="3"/>
  <c r="F140" i="3"/>
  <c r="J140" i="3"/>
  <c r="E139" i="3"/>
  <c r="D139" i="3"/>
  <c r="H139" i="3"/>
  <c r="E138" i="3"/>
  <c r="D138" i="3"/>
  <c r="F138" i="3"/>
  <c r="L138" i="3"/>
  <c r="G138" i="3"/>
  <c r="E137" i="3"/>
  <c r="D137" i="3"/>
  <c r="H137" i="3"/>
  <c r="F137" i="3"/>
  <c r="L137" i="3"/>
  <c r="K137" i="3"/>
  <c r="J137" i="3"/>
  <c r="G137" i="3"/>
  <c r="E136" i="3"/>
  <c r="D136" i="3"/>
  <c r="F136" i="3"/>
  <c r="H136" i="3"/>
  <c r="J136" i="3"/>
  <c r="I136" i="3"/>
  <c r="E135" i="3"/>
  <c r="D135" i="3"/>
  <c r="H135" i="3"/>
  <c r="I135" i="3"/>
  <c r="E134" i="3"/>
  <c r="D134" i="3"/>
  <c r="K134" i="3"/>
  <c r="H134" i="3"/>
  <c r="L134" i="3"/>
  <c r="I134" i="3"/>
  <c r="G134" i="3"/>
  <c r="E133" i="3"/>
  <c r="D133" i="3"/>
  <c r="F133" i="3"/>
  <c r="H133" i="3"/>
  <c r="L133" i="3"/>
  <c r="K133" i="3"/>
  <c r="J133" i="3"/>
  <c r="I133" i="3"/>
  <c r="G133" i="3"/>
  <c r="E132" i="3"/>
  <c r="D132" i="3"/>
  <c r="H132" i="3"/>
  <c r="F132" i="3"/>
  <c r="J132" i="3"/>
  <c r="E131" i="3"/>
  <c r="D131" i="3"/>
  <c r="H131" i="3"/>
  <c r="E130" i="3"/>
  <c r="D130" i="3"/>
  <c r="F130" i="3"/>
  <c r="L130" i="3"/>
  <c r="G130" i="3"/>
  <c r="E129" i="3"/>
  <c r="D129" i="3"/>
  <c r="H129" i="3"/>
  <c r="F129" i="3"/>
  <c r="L129" i="3"/>
  <c r="K129" i="3"/>
  <c r="J129" i="3"/>
  <c r="G129" i="3"/>
  <c r="E128" i="3"/>
  <c r="D128" i="3"/>
  <c r="F128" i="3"/>
  <c r="H128" i="3"/>
  <c r="K128" i="3"/>
  <c r="J128" i="3"/>
  <c r="I128" i="3"/>
  <c r="E127" i="3"/>
  <c r="D127" i="3"/>
  <c r="F127" i="3"/>
  <c r="H127" i="3"/>
  <c r="J127" i="3"/>
  <c r="E126" i="3"/>
  <c r="D126" i="3"/>
  <c r="K126" i="3"/>
  <c r="H126" i="3"/>
  <c r="L126" i="3"/>
  <c r="I126" i="3"/>
  <c r="G126" i="3"/>
  <c r="E125" i="3"/>
  <c r="D125" i="3"/>
  <c r="F125" i="3"/>
  <c r="H125" i="3"/>
  <c r="L125" i="3"/>
  <c r="K125" i="3"/>
  <c r="J125" i="3"/>
  <c r="I125" i="3"/>
  <c r="G125" i="3"/>
  <c r="E124" i="3"/>
  <c r="D124" i="3"/>
  <c r="H124" i="3"/>
  <c r="F124" i="3"/>
  <c r="J124" i="3"/>
  <c r="E123" i="3"/>
  <c r="D123" i="3"/>
  <c r="H123" i="3"/>
  <c r="I123" i="3"/>
  <c r="E122" i="3"/>
  <c r="D122" i="3"/>
  <c r="L122" i="3"/>
  <c r="G122" i="3"/>
  <c r="E121" i="3"/>
  <c r="D121" i="3"/>
  <c r="H121" i="3"/>
  <c r="F121" i="3"/>
  <c r="L121" i="3"/>
  <c r="K121" i="3"/>
  <c r="J121" i="3"/>
  <c r="G121" i="3"/>
  <c r="E120" i="3"/>
  <c r="D120" i="3"/>
  <c r="F120" i="3"/>
  <c r="H120" i="3"/>
  <c r="J120" i="3"/>
  <c r="I120" i="3"/>
  <c r="E119" i="3"/>
  <c r="L119" i="3"/>
  <c r="D119" i="3"/>
  <c r="F119" i="3"/>
  <c r="H119" i="3"/>
  <c r="J119" i="3"/>
  <c r="I119" i="3"/>
  <c r="E118" i="3"/>
  <c r="D118" i="3"/>
  <c r="L118" i="3"/>
  <c r="H118" i="3"/>
  <c r="G118" i="3"/>
  <c r="E117" i="3"/>
  <c r="D117" i="3"/>
  <c r="F117" i="3"/>
  <c r="H117" i="3"/>
  <c r="L117" i="3"/>
  <c r="K117" i="3"/>
  <c r="J117" i="3"/>
  <c r="I117" i="3"/>
  <c r="G117" i="3"/>
  <c r="E116" i="3"/>
  <c r="D116" i="3"/>
  <c r="H116" i="3"/>
  <c r="F116" i="3"/>
  <c r="K116" i="3"/>
  <c r="J116" i="3"/>
  <c r="E115" i="3"/>
  <c r="D115" i="3"/>
  <c r="I115" i="3"/>
  <c r="F115" i="3"/>
  <c r="H115" i="3"/>
  <c r="L115" i="3"/>
  <c r="J115" i="3"/>
  <c r="E114" i="3"/>
  <c r="D114" i="3"/>
  <c r="L114" i="3"/>
  <c r="H114" i="3"/>
  <c r="I114" i="3"/>
  <c r="G114" i="3"/>
  <c r="E113" i="3"/>
  <c r="D113" i="3"/>
  <c r="H113" i="3"/>
  <c r="F113" i="3"/>
  <c r="L113" i="3"/>
  <c r="K113" i="3"/>
  <c r="J113" i="3"/>
  <c r="G113" i="3"/>
  <c r="E112" i="3"/>
  <c r="D112" i="3"/>
  <c r="F112" i="3"/>
  <c r="H112" i="3"/>
  <c r="J112" i="3"/>
  <c r="I112" i="3"/>
  <c r="E111" i="3"/>
  <c r="D111" i="3"/>
  <c r="H111" i="3"/>
  <c r="F111" i="3"/>
  <c r="G111" i="3"/>
  <c r="E110" i="3"/>
  <c r="D110" i="3"/>
  <c r="H110" i="3"/>
  <c r="L110" i="3"/>
  <c r="I110" i="3"/>
  <c r="G110" i="3"/>
  <c r="E109" i="3"/>
  <c r="G109" i="3"/>
  <c r="D109" i="3"/>
  <c r="F109" i="3"/>
  <c r="H109" i="3"/>
  <c r="K109" i="3"/>
  <c r="J109" i="3"/>
  <c r="I109" i="3"/>
  <c r="E108" i="3"/>
  <c r="D108" i="3"/>
  <c r="F108" i="3"/>
  <c r="J108" i="3"/>
  <c r="E107" i="3"/>
  <c r="D107" i="3"/>
  <c r="J107" i="3"/>
  <c r="F107" i="3"/>
  <c r="L107" i="3"/>
  <c r="I107" i="3"/>
  <c r="E106" i="3"/>
  <c r="D106" i="3"/>
  <c r="I106" i="3"/>
  <c r="G106" i="3"/>
  <c r="E105" i="3"/>
  <c r="D105" i="3"/>
  <c r="H105" i="3"/>
  <c r="F105" i="3"/>
  <c r="L105" i="3"/>
  <c r="K105" i="3"/>
  <c r="J105" i="3"/>
  <c r="G105" i="3"/>
  <c r="E104" i="3"/>
  <c r="D104" i="3"/>
  <c r="F104" i="3"/>
  <c r="H104" i="3"/>
  <c r="K104" i="3"/>
  <c r="J104" i="3"/>
  <c r="I104" i="3"/>
  <c r="E103" i="3"/>
  <c r="D103" i="3"/>
  <c r="J103" i="3"/>
  <c r="G103" i="3"/>
  <c r="E102" i="3"/>
  <c r="D102" i="3"/>
  <c r="H102" i="3"/>
  <c r="L102" i="3"/>
  <c r="I102" i="3"/>
  <c r="G102" i="3"/>
  <c r="E101" i="3"/>
  <c r="K101" i="3"/>
  <c r="D101" i="3"/>
  <c r="F101" i="3"/>
  <c r="H101" i="3"/>
  <c r="L101" i="3"/>
  <c r="J101" i="3"/>
  <c r="I101" i="3"/>
  <c r="G101" i="3"/>
  <c r="E100" i="3"/>
  <c r="D100" i="3"/>
  <c r="F100" i="3"/>
  <c r="K100" i="3"/>
  <c r="J100" i="3"/>
  <c r="E99" i="3"/>
  <c r="D99" i="3"/>
  <c r="F99" i="3"/>
  <c r="H99" i="3"/>
  <c r="I99" i="3"/>
  <c r="E98" i="3"/>
  <c r="D98" i="3"/>
  <c r="H98" i="3"/>
  <c r="L98" i="3"/>
  <c r="K98" i="3"/>
  <c r="I98" i="3"/>
  <c r="G98" i="3"/>
  <c r="E97" i="3"/>
  <c r="D97" i="3"/>
  <c r="H97" i="3"/>
  <c r="F97" i="3"/>
  <c r="L97" i="3"/>
  <c r="K97" i="3"/>
  <c r="J97" i="3"/>
  <c r="G97" i="3"/>
  <c r="E96" i="3"/>
  <c r="G96" i="3"/>
  <c r="D96" i="3"/>
  <c r="F96" i="3"/>
  <c r="H96" i="3"/>
  <c r="L96" i="3"/>
  <c r="K96" i="3"/>
  <c r="J96" i="3"/>
  <c r="I96" i="3"/>
  <c r="E95" i="3"/>
  <c r="D95" i="3"/>
  <c r="K95" i="3"/>
  <c r="F95" i="3"/>
  <c r="J95" i="3"/>
  <c r="G95" i="3"/>
  <c r="E94" i="3"/>
  <c r="D94" i="3"/>
  <c r="K94" i="3"/>
  <c r="F94" i="3"/>
  <c r="H94" i="3"/>
  <c r="J94" i="3"/>
  <c r="I94" i="3"/>
  <c r="G94" i="3"/>
  <c r="E93" i="3"/>
  <c r="K93" i="3"/>
  <c r="D93" i="3"/>
  <c r="F93" i="3"/>
  <c r="H93" i="3"/>
  <c r="L93" i="3"/>
  <c r="J93" i="3"/>
  <c r="I93" i="3"/>
  <c r="E92" i="3"/>
  <c r="D92" i="3"/>
  <c r="F92" i="3"/>
  <c r="J92" i="3"/>
  <c r="E91" i="3"/>
  <c r="D91" i="3"/>
  <c r="F91" i="3"/>
  <c r="L91" i="3"/>
  <c r="J91" i="3"/>
  <c r="I91" i="3"/>
  <c r="E90" i="3"/>
  <c r="D90" i="3"/>
  <c r="H90" i="3"/>
  <c r="K90" i="3"/>
  <c r="I90" i="3"/>
  <c r="G90" i="3"/>
  <c r="E89" i="3"/>
  <c r="D89" i="3"/>
  <c r="J89" i="3"/>
  <c r="K89" i="3"/>
  <c r="G89" i="3"/>
  <c r="E88" i="3"/>
  <c r="G88" i="3"/>
  <c r="D88" i="3"/>
  <c r="F88" i="3"/>
  <c r="H88" i="3"/>
  <c r="L88" i="3"/>
  <c r="K88" i="3"/>
  <c r="J88" i="3"/>
  <c r="I88" i="3"/>
  <c r="E87" i="3"/>
  <c r="D87" i="3"/>
  <c r="K87" i="3"/>
  <c r="F87" i="3"/>
  <c r="J87" i="3"/>
  <c r="G87" i="3"/>
  <c r="E86" i="3"/>
  <c r="D86" i="3"/>
  <c r="K86" i="3"/>
  <c r="F86" i="3"/>
  <c r="H86" i="3"/>
  <c r="J86" i="3"/>
  <c r="I86" i="3"/>
  <c r="G86" i="3"/>
  <c r="E85" i="3"/>
  <c r="K85" i="3"/>
  <c r="D85" i="3"/>
  <c r="F85" i="3"/>
  <c r="H85" i="3"/>
  <c r="L85" i="3"/>
  <c r="J85" i="3"/>
  <c r="I85" i="3"/>
  <c r="E84" i="3"/>
  <c r="D84" i="3"/>
  <c r="F84" i="3"/>
  <c r="J84" i="3"/>
  <c r="G84" i="3"/>
  <c r="E83" i="3"/>
  <c r="L83" i="3"/>
  <c r="D83" i="3"/>
  <c r="F83" i="3"/>
  <c r="J83" i="3"/>
  <c r="E82" i="3"/>
  <c r="K82" i="3"/>
  <c r="D82" i="3"/>
  <c r="H82" i="3"/>
  <c r="L82" i="3"/>
  <c r="I82" i="3"/>
  <c r="E81" i="3"/>
  <c r="D81" i="3"/>
  <c r="F81" i="3"/>
  <c r="J81" i="3"/>
  <c r="E80" i="3"/>
  <c r="G80" i="3"/>
  <c r="D80" i="3"/>
  <c r="J80" i="3"/>
  <c r="L80" i="3"/>
  <c r="E79" i="3"/>
  <c r="D79" i="3"/>
  <c r="H79" i="3"/>
  <c r="F79" i="3"/>
  <c r="L79" i="3"/>
  <c r="K79" i="3"/>
  <c r="J79" i="3"/>
  <c r="I79" i="3"/>
  <c r="G79" i="3"/>
  <c r="E78" i="3"/>
  <c r="D78" i="3"/>
  <c r="F78" i="3"/>
  <c r="H78" i="3"/>
  <c r="L78" i="3"/>
  <c r="K78" i="3"/>
  <c r="J78" i="3"/>
  <c r="I78" i="3"/>
  <c r="G78" i="3"/>
  <c r="E77" i="3"/>
  <c r="D77" i="3"/>
  <c r="F77" i="3"/>
  <c r="H77" i="3"/>
  <c r="J77" i="3"/>
  <c r="I77" i="3"/>
  <c r="E76" i="3"/>
  <c r="D76" i="3"/>
  <c r="F76" i="3"/>
  <c r="H76" i="3"/>
  <c r="J76" i="3"/>
  <c r="E75" i="3"/>
  <c r="D75" i="3"/>
  <c r="F75" i="3"/>
  <c r="H75" i="3"/>
  <c r="L75" i="3"/>
  <c r="J75" i="3"/>
  <c r="I75" i="3"/>
  <c r="G75" i="3"/>
  <c r="E74" i="3"/>
  <c r="D74" i="3"/>
  <c r="I74" i="3"/>
  <c r="K74" i="3"/>
  <c r="E73" i="3"/>
  <c r="G73" i="3"/>
  <c r="D73" i="3"/>
  <c r="L73" i="3"/>
  <c r="E72" i="3"/>
  <c r="D72" i="3"/>
  <c r="F72" i="3"/>
  <c r="H72" i="3"/>
  <c r="J72" i="3"/>
  <c r="I72" i="3"/>
  <c r="E71" i="3"/>
  <c r="D71" i="3"/>
  <c r="L71" i="3"/>
  <c r="J71" i="3"/>
  <c r="E70" i="3"/>
  <c r="D70" i="3"/>
  <c r="H70" i="3"/>
  <c r="L70" i="3"/>
  <c r="K70" i="3"/>
  <c r="J70" i="3"/>
  <c r="G70" i="3"/>
  <c r="E69" i="3"/>
  <c r="D69" i="3"/>
  <c r="F69" i="3"/>
  <c r="H69" i="3"/>
  <c r="L69" i="3"/>
  <c r="K69" i="3"/>
  <c r="J69" i="3"/>
  <c r="I69" i="3"/>
  <c r="G69" i="3"/>
  <c r="E68" i="3"/>
  <c r="D68" i="3"/>
  <c r="H68" i="3"/>
  <c r="G68" i="3"/>
  <c r="E67" i="3"/>
  <c r="D67" i="3"/>
  <c r="G67" i="3"/>
  <c r="E66" i="3"/>
  <c r="D66" i="3"/>
  <c r="H66" i="3"/>
  <c r="L66" i="3"/>
  <c r="K66" i="3"/>
  <c r="I66" i="3"/>
  <c r="G66" i="3"/>
  <c r="E65" i="3"/>
  <c r="D65" i="3"/>
  <c r="J65" i="3"/>
  <c r="E64" i="3"/>
  <c r="G64" i="3"/>
  <c r="D64" i="3"/>
  <c r="H64" i="3"/>
  <c r="L64" i="3"/>
  <c r="E63" i="3"/>
  <c r="D63" i="3"/>
  <c r="F63" i="3"/>
  <c r="H63" i="3"/>
  <c r="J63" i="3"/>
  <c r="I63" i="3"/>
  <c r="E62" i="3"/>
  <c r="D62" i="3"/>
  <c r="G62" i="3"/>
  <c r="E61" i="3"/>
  <c r="G61" i="3"/>
  <c r="D61" i="3"/>
  <c r="F61" i="3"/>
  <c r="H61" i="3"/>
  <c r="L61" i="3"/>
  <c r="J61" i="3"/>
  <c r="I61" i="3"/>
  <c r="E60" i="3"/>
  <c r="D60" i="3"/>
  <c r="F60" i="3"/>
  <c r="H60" i="3"/>
  <c r="K60" i="3"/>
  <c r="J60" i="3"/>
  <c r="I60" i="3"/>
  <c r="G60" i="3"/>
  <c r="E59" i="3"/>
  <c r="D59" i="3"/>
  <c r="G59" i="3"/>
  <c r="E58" i="3"/>
  <c r="G58" i="3"/>
  <c r="D58" i="3"/>
  <c r="H58" i="3"/>
  <c r="L58" i="3"/>
  <c r="K58" i="3"/>
  <c r="I58" i="3"/>
  <c r="E57" i="3"/>
  <c r="D57" i="3"/>
  <c r="H57" i="3"/>
  <c r="F57" i="3"/>
  <c r="L57" i="3"/>
  <c r="K57" i="3"/>
  <c r="J57" i="3"/>
  <c r="I57" i="3"/>
  <c r="G57" i="3"/>
  <c r="E56" i="3"/>
  <c r="D56" i="3"/>
  <c r="F56" i="3"/>
  <c r="H56" i="3"/>
  <c r="J56" i="3"/>
  <c r="I56" i="3"/>
  <c r="E55" i="3"/>
  <c r="G55" i="3"/>
  <c r="D55" i="3"/>
  <c r="F55" i="3"/>
  <c r="J55" i="3"/>
  <c r="E54" i="3"/>
  <c r="K54" i="3"/>
  <c r="D54" i="3"/>
  <c r="E53" i="3"/>
  <c r="L53" i="3"/>
  <c r="D53" i="3"/>
  <c r="F53" i="3"/>
  <c r="J53" i="3"/>
  <c r="G53" i="3"/>
  <c r="E52" i="3"/>
  <c r="D52" i="3"/>
  <c r="F52" i="3"/>
  <c r="H52" i="3"/>
  <c r="L52" i="3"/>
  <c r="K52" i="3"/>
  <c r="J52" i="3"/>
  <c r="G52" i="3"/>
  <c r="E51" i="3"/>
  <c r="L51" i="3"/>
  <c r="D51" i="3"/>
  <c r="F51" i="3"/>
  <c r="H51" i="3"/>
  <c r="I51" i="3"/>
  <c r="E50" i="3"/>
  <c r="D50" i="3"/>
  <c r="F50" i="3"/>
  <c r="L50" i="3"/>
  <c r="G50" i="3"/>
  <c r="E49" i="3"/>
  <c r="D49" i="3"/>
  <c r="F49" i="3"/>
  <c r="L49" i="3"/>
  <c r="K49" i="3"/>
  <c r="G49" i="3"/>
  <c r="E48" i="3"/>
  <c r="G48" i="3"/>
  <c r="D48" i="3"/>
  <c r="H48" i="3"/>
  <c r="F48" i="3"/>
  <c r="K48" i="3"/>
  <c r="J48" i="3"/>
  <c r="E47" i="3"/>
  <c r="G47" i="3"/>
  <c r="D47" i="3"/>
  <c r="F47" i="3"/>
  <c r="H47" i="3"/>
  <c r="J47" i="3"/>
  <c r="I47" i="3"/>
  <c r="E46" i="3"/>
  <c r="D46" i="3"/>
  <c r="F46" i="3"/>
  <c r="H46" i="3"/>
  <c r="L46" i="3"/>
  <c r="I46" i="3"/>
  <c r="G46" i="3"/>
  <c r="E45" i="3"/>
  <c r="D45" i="3"/>
  <c r="F45" i="3"/>
  <c r="L45" i="3"/>
  <c r="K45" i="3"/>
  <c r="I45" i="3"/>
  <c r="G45" i="3"/>
  <c r="E44" i="3"/>
  <c r="L44" i="3"/>
  <c r="D44" i="3"/>
  <c r="F44" i="3"/>
  <c r="H44" i="3"/>
  <c r="J44" i="3"/>
  <c r="I44" i="3"/>
  <c r="E43" i="3"/>
  <c r="L43" i="3"/>
  <c r="D43" i="3"/>
  <c r="F43" i="3"/>
  <c r="Q16" i="3"/>
  <c r="Q15" i="3"/>
  <c r="P16" i="3"/>
  <c r="P15" i="3"/>
  <c r="P12" i="3"/>
  <c r="O16" i="3"/>
  <c r="O15" i="3"/>
  <c r="O12" i="3"/>
  <c r="N16" i="3"/>
  <c r="N15" i="3"/>
  <c r="E16" i="3"/>
  <c r="E15" i="3"/>
  <c r="E12" i="3"/>
  <c r="D16" i="3"/>
  <c r="D15" i="3"/>
  <c r="M16" i="3"/>
  <c r="M15" i="3"/>
  <c r="G6" i="3"/>
  <c r="G7" i="3"/>
  <c r="G5" i="3"/>
  <c r="G4" i="3"/>
  <c r="S19" i="2"/>
  <c r="E21" i="2"/>
  <c r="F21" i="2"/>
  <c r="G21" i="2"/>
  <c r="E22" i="2"/>
  <c r="F22" i="2"/>
  <c r="G22" i="2"/>
  <c r="E23" i="2"/>
  <c r="F23" i="2"/>
  <c r="G23" i="2"/>
  <c r="E24" i="2"/>
  <c r="F24" i="2"/>
  <c r="P24" i="2"/>
  <c r="U24" i="2" s="1"/>
  <c r="G24" i="2"/>
  <c r="E25" i="2"/>
  <c r="F25" i="2"/>
  <c r="E26" i="2"/>
  <c r="F26" i="2"/>
  <c r="G26" i="2"/>
  <c r="E27" i="2"/>
  <c r="F27" i="2"/>
  <c r="G27" i="2"/>
  <c r="E28" i="2"/>
  <c r="F28" i="2"/>
  <c r="P28" i="2"/>
  <c r="U28" i="2" s="1"/>
  <c r="G28" i="2"/>
  <c r="E29" i="2"/>
  <c r="F29" i="2"/>
  <c r="E30" i="2"/>
  <c r="F30" i="2"/>
  <c r="G30" i="2"/>
  <c r="E31" i="2"/>
  <c r="F31" i="2"/>
  <c r="G31" i="2"/>
  <c r="N31" i="2"/>
  <c r="E32" i="2"/>
  <c r="F32" i="2"/>
  <c r="P32" i="2"/>
  <c r="G32" i="2"/>
  <c r="U32" i="2"/>
  <c r="E33" i="2"/>
  <c r="F33" i="2"/>
  <c r="E34" i="2"/>
  <c r="F34" i="2"/>
  <c r="G34" i="2"/>
  <c r="E35" i="2"/>
  <c r="F35" i="2"/>
  <c r="G35" i="2"/>
  <c r="E36" i="2"/>
  <c r="F36" i="2"/>
  <c r="P36" i="2"/>
  <c r="U36" i="2" s="1"/>
  <c r="G36" i="2"/>
  <c r="E37" i="2"/>
  <c r="F37" i="2"/>
  <c r="E38" i="2"/>
  <c r="F38" i="2"/>
  <c r="G38" i="2"/>
  <c r="E39" i="2"/>
  <c r="F39" i="2"/>
  <c r="G39" i="2"/>
  <c r="E41" i="2"/>
  <c r="F41" i="2"/>
  <c r="P41" i="2"/>
  <c r="U41" i="2" s="1"/>
  <c r="G41" i="2"/>
  <c r="V3" i="2"/>
  <c r="V4" i="2"/>
  <c r="V5" i="2"/>
  <c r="V6" i="2"/>
  <c r="V7" i="2"/>
  <c r="V8" i="2"/>
  <c r="V9" i="2"/>
  <c r="V10" i="2"/>
  <c r="V11" i="2"/>
  <c r="V12" i="2"/>
  <c r="V2" i="2"/>
  <c r="N23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22" i="2"/>
  <c r="Q40" i="2"/>
  <c r="B2" i="2"/>
  <c r="C4" i="2"/>
  <c r="D4" i="2"/>
  <c r="G16" i="2"/>
  <c r="G17" i="2" s="1"/>
  <c r="C17" i="2"/>
  <c r="Q21" i="2"/>
  <c r="Q41" i="2"/>
  <c r="I36" i="2"/>
  <c r="Q36" i="2"/>
  <c r="Q37" i="2"/>
  <c r="Q38" i="2"/>
  <c r="Q39" i="2"/>
  <c r="N34" i="2"/>
  <c r="N12" i="3"/>
  <c r="I38" i="2"/>
  <c r="N35" i="2"/>
  <c r="N27" i="2"/>
  <c r="N26" i="2"/>
  <c r="M12" i="3"/>
  <c r="D12" i="3"/>
  <c r="N22" i="2"/>
  <c r="P33" i="2"/>
  <c r="R33" i="2"/>
  <c r="T33" i="2" s="1"/>
  <c r="G33" i="2"/>
  <c r="P29" i="2"/>
  <c r="G29" i="2"/>
  <c r="H21" i="2"/>
  <c r="N30" i="2"/>
  <c r="P37" i="2"/>
  <c r="G37" i="2"/>
  <c r="P25" i="2"/>
  <c r="R25" i="2"/>
  <c r="T25" i="2" s="1"/>
  <c r="G25" i="2"/>
  <c r="L54" i="3"/>
  <c r="F54" i="3"/>
  <c r="J54" i="3"/>
  <c r="L56" i="3"/>
  <c r="K56" i="3"/>
  <c r="J59" i="3"/>
  <c r="F59" i="3"/>
  <c r="I59" i="3"/>
  <c r="J73" i="3"/>
  <c r="K59" i="3"/>
  <c r="J62" i="3"/>
  <c r="F62" i="3"/>
  <c r="I62" i="3"/>
  <c r="F67" i="3"/>
  <c r="I67" i="3"/>
  <c r="J68" i="3"/>
  <c r="F68" i="3"/>
  <c r="I68" i="3"/>
  <c r="I39" i="2"/>
  <c r="R28" i="2"/>
  <c r="T28" i="2" s="1"/>
  <c r="G44" i="3"/>
  <c r="H45" i="3"/>
  <c r="J46" i="3"/>
  <c r="K47" i="3"/>
  <c r="L48" i="3"/>
  <c r="K53" i="3"/>
  <c r="H55" i="3"/>
  <c r="L59" i="3"/>
  <c r="K62" i="3"/>
  <c r="K67" i="3"/>
  <c r="R36" i="2"/>
  <c r="T36" i="2" s="1"/>
  <c r="J41" i="2"/>
  <c r="G43" i="3"/>
  <c r="J45" i="3"/>
  <c r="K46" i="3"/>
  <c r="L47" i="3"/>
  <c r="G51" i="3"/>
  <c r="I52" i="3"/>
  <c r="H53" i="3"/>
  <c r="I53" i="3"/>
  <c r="I55" i="3"/>
  <c r="L62" i="3"/>
  <c r="G63" i="3"/>
  <c r="J67" i="3"/>
  <c r="L74" i="3"/>
  <c r="G74" i="3"/>
  <c r="I43" i="3"/>
  <c r="H43" i="3"/>
  <c r="L67" i="3"/>
  <c r="K68" i="3"/>
  <c r="H73" i="3"/>
  <c r="I73" i="3"/>
  <c r="K73" i="3"/>
  <c r="F73" i="3"/>
  <c r="L76" i="3"/>
  <c r="K76" i="3"/>
  <c r="G81" i="3"/>
  <c r="L81" i="3"/>
  <c r="K81" i="3"/>
  <c r="J43" i="3"/>
  <c r="K44" i="3"/>
  <c r="I50" i="3"/>
  <c r="H50" i="3"/>
  <c r="J51" i="3"/>
  <c r="G54" i="3"/>
  <c r="H54" i="3"/>
  <c r="L55" i="3"/>
  <c r="K55" i="3"/>
  <c r="L63" i="3"/>
  <c r="K63" i="3"/>
  <c r="F64" i="3"/>
  <c r="I64" i="3"/>
  <c r="N28" i="2"/>
  <c r="R41" i="2"/>
  <c r="T41" i="2"/>
  <c r="R24" i="2"/>
  <c r="T24" i="2"/>
  <c r="K43" i="3"/>
  <c r="I49" i="3"/>
  <c r="H49" i="3"/>
  <c r="J50" i="3"/>
  <c r="K51" i="3"/>
  <c r="I54" i="3"/>
  <c r="G56" i="3"/>
  <c r="J64" i="3"/>
  <c r="L65" i="3"/>
  <c r="G65" i="3"/>
  <c r="F71" i="3"/>
  <c r="I71" i="3"/>
  <c r="H71" i="3"/>
  <c r="G76" i="3"/>
  <c r="G77" i="3"/>
  <c r="L77" i="3"/>
  <c r="F80" i="3"/>
  <c r="I80" i="3"/>
  <c r="H80" i="3"/>
  <c r="N32" i="2"/>
  <c r="N24" i="2"/>
  <c r="R32" i="2"/>
  <c r="T32" i="2" s="1"/>
  <c r="Q12" i="3"/>
  <c r="I48" i="3"/>
  <c r="J49" i="3"/>
  <c r="K50" i="3"/>
  <c r="F58" i="3"/>
  <c r="J58" i="3"/>
  <c r="H59" i="3"/>
  <c r="K61" i="3"/>
  <c r="H62" i="3"/>
  <c r="K64" i="3"/>
  <c r="K65" i="3"/>
  <c r="H67" i="3"/>
  <c r="F70" i="3"/>
  <c r="I70" i="3"/>
  <c r="K71" i="3"/>
  <c r="G72" i="3"/>
  <c r="L72" i="3"/>
  <c r="K72" i="3"/>
  <c r="K77" i="3"/>
  <c r="L60" i="3"/>
  <c r="F65" i="3"/>
  <c r="F66" i="3"/>
  <c r="J66" i="3"/>
  <c r="G71" i="3"/>
  <c r="H74" i="3"/>
  <c r="G83" i="3"/>
  <c r="H83" i="3"/>
  <c r="G85" i="3"/>
  <c r="F90" i="3"/>
  <c r="J90" i="3"/>
  <c r="H91" i="3"/>
  <c r="G93" i="3"/>
  <c r="J99" i="3"/>
  <c r="K99" i="3"/>
  <c r="G99" i="3"/>
  <c r="H100" i="3"/>
  <c r="I100" i="3"/>
  <c r="K102" i="3"/>
  <c r="F102" i="3"/>
  <c r="J102" i="3"/>
  <c r="H103" i="3"/>
  <c r="I111" i="3"/>
  <c r="L111" i="3"/>
  <c r="K111" i="3"/>
  <c r="K114" i="3"/>
  <c r="I118" i="3"/>
  <c r="L132" i="3"/>
  <c r="K132" i="3"/>
  <c r="G132" i="3"/>
  <c r="L135" i="3"/>
  <c r="L140" i="3"/>
  <c r="K140" i="3"/>
  <c r="G140" i="3"/>
  <c r="L148" i="3"/>
  <c r="K148" i="3"/>
  <c r="G148" i="3"/>
  <c r="L156" i="3"/>
  <c r="K156" i="3"/>
  <c r="G156" i="3"/>
  <c r="K75" i="3"/>
  <c r="H81" i="3"/>
  <c r="I81" i="3"/>
  <c r="I83" i="3"/>
  <c r="L86" i="3"/>
  <c r="H87" i="3"/>
  <c r="F89" i="3"/>
  <c r="L90" i="3"/>
  <c r="L94" i="3"/>
  <c r="H95" i="3"/>
  <c r="L99" i="3"/>
  <c r="L100" i="3"/>
  <c r="G100" i="3"/>
  <c r="F103" i="3"/>
  <c r="H107" i="3"/>
  <c r="J111" i="3"/>
  <c r="K115" i="3"/>
  <c r="G115" i="3"/>
  <c r="L116" i="3"/>
  <c r="G116" i="3"/>
  <c r="K120" i="3"/>
  <c r="I127" i="3"/>
  <c r="F163" i="3"/>
  <c r="J163" i="3"/>
  <c r="H163" i="3"/>
  <c r="F106" i="3"/>
  <c r="J106" i="3"/>
  <c r="G112" i="3"/>
  <c r="L112" i="3"/>
  <c r="F131" i="3"/>
  <c r="J131" i="3"/>
  <c r="F139" i="3"/>
  <c r="J139" i="3"/>
  <c r="F147" i="3"/>
  <c r="J147" i="3"/>
  <c r="F155" i="3"/>
  <c r="J155" i="3"/>
  <c r="H65" i="3"/>
  <c r="I65" i="3"/>
  <c r="L68" i="3"/>
  <c r="F74" i="3"/>
  <c r="J74" i="3"/>
  <c r="I76" i="3"/>
  <c r="K80" i="3"/>
  <c r="G82" i="3"/>
  <c r="I87" i="3"/>
  <c r="I95" i="3"/>
  <c r="I103" i="3"/>
  <c r="L103" i="3"/>
  <c r="K103" i="3"/>
  <c r="K106" i="3"/>
  <c r="L109" i="3"/>
  <c r="K112" i="3"/>
  <c r="K83" i="3"/>
  <c r="H89" i="3"/>
  <c r="I89" i="3"/>
  <c r="K91" i="3"/>
  <c r="G91" i="3"/>
  <c r="L106" i="3"/>
  <c r="L124" i="3"/>
  <c r="K124" i="3"/>
  <c r="G124" i="3"/>
  <c r="L87" i="3"/>
  <c r="L89" i="3"/>
  <c r="G92" i="3"/>
  <c r="L95" i="3"/>
  <c r="F98" i="3"/>
  <c r="J98" i="3"/>
  <c r="G104" i="3"/>
  <c r="L104" i="3"/>
  <c r="K107" i="3"/>
  <c r="G107" i="3"/>
  <c r="H108" i="3"/>
  <c r="I108" i="3"/>
  <c r="K110" i="3"/>
  <c r="F110" i="3"/>
  <c r="J110" i="3"/>
  <c r="F123" i="3"/>
  <c r="J123" i="3"/>
  <c r="F82" i="3"/>
  <c r="J82" i="3"/>
  <c r="H84" i="3"/>
  <c r="I84" i="3"/>
  <c r="H92" i="3"/>
  <c r="I92" i="3"/>
  <c r="L108" i="3"/>
  <c r="G108" i="3"/>
  <c r="K118" i="3"/>
  <c r="F118" i="3"/>
  <c r="J118" i="3"/>
  <c r="K123" i="3"/>
  <c r="G123" i="3"/>
  <c r="L123" i="3"/>
  <c r="K84" i="3"/>
  <c r="L84" i="3"/>
  <c r="K92" i="3"/>
  <c r="L92" i="3"/>
  <c r="H106" i="3"/>
  <c r="K108" i="3"/>
  <c r="F114" i="3"/>
  <c r="J114" i="3"/>
  <c r="G120" i="3"/>
  <c r="L120" i="3"/>
  <c r="F122" i="3"/>
  <c r="J122" i="3"/>
  <c r="H122" i="3"/>
  <c r="I122" i="3"/>
  <c r="K122" i="3"/>
  <c r="L127" i="3"/>
  <c r="G128" i="3"/>
  <c r="L128" i="3"/>
  <c r="I131" i="3"/>
  <c r="F135" i="3"/>
  <c r="J135" i="3"/>
  <c r="G136" i="3"/>
  <c r="L136" i="3"/>
  <c r="K136" i="3"/>
  <c r="I139" i="3"/>
  <c r="F143" i="3"/>
  <c r="J143" i="3"/>
  <c r="G144" i="3"/>
  <c r="L144" i="3"/>
  <c r="K144" i="3"/>
  <c r="I147" i="3"/>
  <c r="F151" i="3"/>
  <c r="J151" i="3"/>
  <c r="G152" i="3"/>
  <c r="L152" i="3"/>
  <c r="K152" i="3"/>
  <c r="I155" i="3"/>
  <c r="F159" i="3"/>
  <c r="J159" i="3"/>
  <c r="G160" i="3"/>
  <c r="L160" i="3"/>
  <c r="K160" i="3"/>
  <c r="I163" i="3"/>
  <c r="L164" i="3"/>
  <c r="K164" i="3"/>
  <c r="G164" i="3"/>
  <c r="G119" i="3"/>
  <c r="G127" i="3"/>
  <c r="K130" i="3"/>
  <c r="L131" i="3"/>
  <c r="G135" i="3"/>
  <c r="K138" i="3"/>
  <c r="L139" i="3"/>
  <c r="G143" i="3"/>
  <c r="K146" i="3"/>
  <c r="L147" i="3"/>
  <c r="G151" i="3"/>
  <c r="K154" i="3"/>
  <c r="L155" i="3"/>
  <c r="G159" i="3"/>
  <c r="K162" i="3"/>
  <c r="L163" i="3"/>
  <c r="G167" i="3"/>
  <c r="K170" i="3"/>
  <c r="L171" i="3"/>
  <c r="G175" i="3"/>
  <c r="K178" i="3"/>
  <c r="L179" i="3"/>
  <c r="G183" i="3"/>
  <c r="K186" i="3"/>
  <c r="L187" i="3"/>
  <c r="G191" i="3"/>
  <c r="K194" i="3"/>
  <c r="L195" i="3"/>
  <c r="G199" i="3"/>
  <c r="K202" i="3"/>
  <c r="L203" i="3"/>
  <c r="G207" i="3"/>
  <c r="K210" i="3"/>
  <c r="L211" i="3"/>
  <c r="J215" i="3"/>
  <c r="I223" i="3"/>
  <c r="I231" i="3"/>
  <c r="L235" i="3"/>
  <c r="G235" i="3"/>
  <c r="F238" i="3"/>
  <c r="J246" i="3"/>
  <c r="L249" i="3"/>
  <c r="F270" i="3"/>
  <c r="J270" i="3"/>
  <c r="G271" i="3"/>
  <c r="L271" i="3"/>
  <c r="K271" i="3"/>
  <c r="F278" i="3"/>
  <c r="J278" i="3"/>
  <c r="G279" i="3"/>
  <c r="L279" i="3"/>
  <c r="K279" i="3"/>
  <c r="F286" i="3"/>
  <c r="J286" i="3"/>
  <c r="G287" i="3"/>
  <c r="L287" i="3"/>
  <c r="K287" i="3"/>
  <c r="F294" i="3"/>
  <c r="J294" i="3"/>
  <c r="F217" i="3"/>
  <c r="J217" i="3"/>
  <c r="L219" i="3"/>
  <c r="G219" i="3"/>
  <c r="F225" i="3"/>
  <c r="J225" i="3"/>
  <c r="L227" i="3"/>
  <c r="G227" i="3"/>
  <c r="F233" i="3"/>
  <c r="J233" i="3"/>
  <c r="F241" i="3"/>
  <c r="J241" i="3"/>
  <c r="G247" i="3"/>
  <c r="L247" i="3"/>
  <c r="K250" i="3"/>
  <c r="G250" i="3"/>
  <c r="H251" i="3"/>
  <c r="I251" i="3"/>
  <c r="K253" i="3"/>
  <c r="F253" i="3"/>
  <c r="J253" i="3"/>
  <c r="F262" i="3"/>
  <c r="J262" i="3"/>
  <c r="G263" i="3"/>
  <c r="L263" i="3"/>
  <c r="K263" i="3"/>
  <c r="L275" i="3"/>
  <c r="K275" i="3"/>
  <c r="G275" i="3"/>
  <c r="L283" i="3"/>
  <c r="K283" i="3"/>
  <c r="G283" i="3"/>
  <c r="L291" i="3"/>
  <c r="K291" i="3"/>
  <c r="G291" i="3"/>
  <c r="J167" i="3"/>
  <c r="K168" i="3"/>
  <c r="J175" i="3"/>
  <c r="K176" i="3"/>
  <c r="J183" i="3"/>
  <c r="K184" i="3"/>
  <c r="J191" i="3"/>
  <c r="K192" i="3"/>
  <c r="J199" i="3"/>
  <c r="K200" i="3"/>
  <c r="H206" i="3"/>
  <c r="J207" i="3"/>
  <c r="K208" i="3"/>
  <c r="I214" i="3"/>
  <c r="F214" i="3"/>
  <c r="L215" i="3"/>
  <c r="L217" i="3"/>
  <c r="H218" i="3"/>
  <c r="F221" i="3"/>
  <c r="J221" i="3"/>
  <c r="K223" i="3"/>
  <c r="G223" i="3"/>
  <c r="L223" i="3"/>
  <c r="L225" i="3"/>
  <c r="H226" i="3"/>
  <c r="F229" i="3"/>
  <c r="J229" i="3"/>
  <c r="K231" i="3"/>
  <c r="G231" i="3"/>
  <c r="L231" i="3"/>
  <c r="L233" i="3"/>
  <c r="H234" i="3"/>
  <c r="I238" i="3"/>
  <c r="L238" i="3"/>
  <c r="K238" i="3"/>
  <c r="K241" i="3"/>
  <c r="K247" i="3"/>
  <c r="L250" i="3"/>
  <c r="J251" i="3"/>
  <c r="L251" i="3"/>
  <c r="G251" i="3"/>
  <c r="I253" i="3"/>
  <c r="L259" i="3"/>
  <c r="K259" i="3"/>
  <c r="G259" i="3"/>
  <c r="L262" i="3"/>
  <c r="L267" i="3"/>
  <c r="K267" i="3"/>
  <c r="G267" i="3"/>
  <c r="K119" i="3"/>
  <c r="J126" i="3"/>
  <c r="F126" i="3"/>
  <c r="K127" i="3"/>
  <c r="J134" i="3"/>
  <c r="F134" i="3"/>
  <c r="K135" i="3"/>
  <c r="J142" i="3"/>
  <c r="F142" i="3"/>
  <c r="K143" i="3"/>
  <c r="J150" i="3"/>
  <c r="F150" i="3"/>
  <c r="K151" i="3"/>
  <c r="J158" i="3"/>
  <c r="F158" i="3"/>
  <c r="K159" i="3"/>
  <c r="J166" i="3"/>
  <c r="F166" i="3"/>
  <c r="K167" i="3"/>
  <c r="L168" i="3"/>
  <c r="G172" i="3"/>
  <c r="J174" i="3"/>
  <c r="F174" i="3"/>
  <c r="K175" i="3"/>
  <c r="L176" i="3"/>
  <c r="G180" i="3"/>
  <c r="J182" i="3"/>
  <c r="F182" i="3"/>
  <c r="K183" i="3"/>
  <c r="L184" i="3"/>
  <c r="G188" i="3"/>
  <c r="J190" i="3"/>
  <c r="F190" i="3"/>
  <c r="K191" i="3"/>
  <c r="L192" i="3"/>
  <c r="G196" i="3"/>
  <c r="J198" i="3"/>
  <c r="F198" i="3"/>
  <c r="K199" i="3"/>
  <c r="L200" i="3"/>
  <c r="G204" i="3"/>
  <c r="J206" i="3"/>
  <c r="F206" i="3"/>
  <c r="K207" i="3"/>
  <c r="L208" i="3"/>
  <c r="G212" i="3"/>
  <c r="G216" i="3"/>
  <c r="F218" i="3"/>
  <c r="L221" i="3"/>
  <c r="H222" i="3"/>
  <c r="G224" i="3"/>
  <c r="F226" i="3"/>
  <c r="L229" i="3"/>
  <c r="H230" i="3"/>
  <c r="G232" i="3"/>
  <c r="F234" i="3"/>
  <c r="J238" i="3"/>
  <c r="L241" i="3"/>
  <c r="K251" i="3"/>
  <c r="G252" i="3"/>
  <c r="L253" i="3"/>
  <c r="F274" i="3"/>
  <c r="J274" i="3"/>
  <c r="F282" i="3"/>
  <c r="J282" i="3"/>
  <c r="F290" i="3"/>
  <c r="J290" i="3"/>
  <c r="I116" i="3"/>
  <c r="I124" i="3"/>
  <c r="G131" i="3"/>
  <c r="I132" i="3"/>
  <c r="G139" i="3"/>
  <c r="I140" i="3"/>
  <c r="G147" i="3"/>
  <c r="I148" i="3"/>
  <c r="G155" i="3"/>
  <c r="I156" i="3"/>
  <c r="G163" i="3"/>
  <c r="I164" i="3"/>
  <c r="G171" i="3"/>
  <c r="I172" i="3"/>
  <c r="G179" i="3"/>
  <c r="I180" i="3"/>
  <c r="G187" i="3"/>
  <c r="I188" i="3"/>
  <c r="G195" i="3"/>
  <c r="I196" i="3"/>
  <c r="G203" i="3"/>
  <c r="I204" i="3"/>
  <c r="G211" i="3"/>
  <c r="I212" i="3"/>
  <c r="I218" i="3"/>
  <c r="F222" i="3"/>
  <c r="I226" i="3"/>
  <c r="F230" i="3"/>
  <c r="I234" i="3"/>
  <c r="G239" i="3"/>
  <c r="L239" i="3"/>
  <c r="K242" i="3"/>
  <c r="G242" i="3"/>
  <c r="H243" i="3"/>
  <c r="I243" i="3"/>
  <c r="K245" i="3"/>
  <c r="F245" i="3"/>
  <c r="J245" i="3"/>
  <c r="H246" i="3"/>
  <c r="L254" i="3"/>
  <c r="K254" i="3"/>
  <c r="F258" i="3"/>
  <c r="J258" i="3"/>
  <c r="F266" i="3"/>
  <c r="J266" i="3"/>
  <c r="I171" i="3"/>
  <c r="H171" i="3"/>
  <c r="I179" i="3"/>
  <c r="H179" i="3"/>
  <c r="I187" i="3"/>
  <c r="H187" i="3"/>
  <c r="I195" i="3"/>
  <c r="H195" i="3"/>
  <c r="H203" i="3"/>
  <c r="L243" i="3"/>
  <c r="G243" i="3"/>
  <c r="F12" i="3"/>
  <c r="I130" i="3"/>
  <c r="H130" i="3"/>
  <c r="I138" i="3"/>
  <c r="H138" i="3"/>
  <c r="I146" i="3"/>
  <c r="H146" i="3"/>
  <c r="I154" i="3"/>
  <c r="H154" i="3"/>
  <c r="I162" i="3"/>
  <c r="H162" i="3"/>
  <c r="I170" i="3"/>
  <c r="H170" i="3"/>
  <c r="J171" i="3"/>
  <c r="K172" i="3"/>
  <c r="I178" i="3"/>
  <c r="H178" i="3"/>
  <c r="J179" i="3"/>
  <c r="K180" i="3"/>
  <c r="I186" i="3"/>
  <c r="H186" i="3"/>
  <c r="J187" i="3"/>
  <c r="K188" i="3"/>
  <c r="I194" i="3"/>
  <c r="H194" i="3"/>
  <c r="J195" i="3"/>
  <c r="K196" i="3"/>
  <c r="I202" i="3"/>
  <c r="H202" i="3"/>
  <c r="J203" i="3"/>
  <c r="K204" i="3"/>
  <c r="H210" i="3"/>
  <c r="J211" i="3"/>
  <c r="K212" i="3"/>
  <c r="H215" i="3"/>
  <c r="H217" i="3"/>
  <c r="K218" i="3"/>
  <c r="H223" i="3"/>
  <c r="H225" i="3"/>
  <c r="K226" i="3"/>
  <c r="H231" i="3"/>
  <c r="H233" i="3"/>
  <c r="K234" i="3"/>
  <c r="H241" i="3"/>
  <c r="K243" i="3"/>
  <c r="F249" i="3"/>
  <c r="J249" i="3"/>
  <c r="G255" i="3"/>
  <c r="L255" i="3"/>
  <c r="F257" i="3"/>
  <c r="J257" i="3"/>
  <c r="H257" i="3"/>
  <c r="I257" i="3"/>
  <c r="K257" i="3"/>
  <c r="I262" i="3"/>
  <c r="I97" i="3"/>
  <c r="I105" i="3"/>
  <c r="I113" i="3"/>
  <c r="I121" i="3"/>
  <c r="I129" i="3"/>
  <c r="J130" i="3"/>
  <c r="K131" i="3"/>
  <c r="I137" i="3"/>
  <c r="J138" i="3"/>
  <c r="K139" i="3"/>
  <c r="I145" i="3"/>
  <c r="J146" i="3"/>
  <c r="K147" i="3"/>
  <c r="I153" i="3"/>
  <c r="J154" i="3"/>
  <c r="K155" i="3"/>
  <c r="I161" i="3"/>
  <c r="J162" i="3"/>
  <c r="K163" i="3"/>
  <c r="I169" i="3"/>
  <c r="J170" i="3"/>
  <c r="K171" i="3"/>
  <c r="I177" i="3"/>
  <c r="J178" i="3"/>
  <c r="K179" i="3"/>
  <c r="I185" i="3"/>
  <c r="J186" i="3"/>
  <c r="K187" i="3"/>
  <c r="I193" i="3"/>
  <c r="J194" i="3"/>
  <c r="K195" i="3"/>
  <c r="I201" i="3"/>
  <c r="J202" i="3"/>
  <c r="K203" i="3"/>
  <c r="I209" i="3"/>
  <c r="J210" i="3"/>
  <c r="K211" i="3"/>
  <c r="I215" i="3"/>
  <c r="H221" i="3"/>
  <c r="K222" i="3"/>
  <c r="H229" i="3"/>
  <c r="K230" i="3"/>
  <c r="K237" i="3"/>
  <c r="F237" i="3"/>
  <c r="J237" i="3"/>
  <c r="L246" i="3"/>
  <c r="K246" i="3"/>
  <c r="K249" i="3"/>
  <c r="F251" i="3"/>
  <c r="H253" i="3"/>
  <c r="K255" i="3"/>
  <c r="H270" i="3"/>
  <c r="H278" i="3"/>
  <c r="H286" i="3"/>
  <c r="H294" i="3"/>
  <c r="L258" i="3"/>
  <c r="G262" i="3"/>
  <c r="K265" i="3"/>
  <c r="L266" i="3"/>
  <c r="G270" i="3"/>
  <c r="K273" i="3"/>
  <c r="L274" i="3"/>
  <c r="G278" i="3"/>
  <c r="K281" i="3"/>
  <c r="L282" i="3"/>
  <c r="G286" i="3"/>
  <c r="K289" i="3"/>
  <c r="L290" i="3"/>
  <c r="G294" i="3"/>
  <c r="K297" i="3"/>
  <c r="L298" i="3"/>
  <c r="G302" i="3"/>
  <c r="K305" i="3"/>
  <c r="L306" i="3"/>
  <c r="G310" i="3"/>
  <c r="K313" i="3"/>
  <c r="L314" i="3"/>
  <c r="F317" i="3"/>
  <c r="G323" i="3"/>
  <c r="L325" i="3"/>
  <c r="K325" i="3"/>
  <c r="L332" i="3"/>
  <c r="L333" i="3"/>
  <c r="K333" i="3"/>
  <c r="G333" i="3"/>
  <c r="L12" i="3"/>
  <c r="J30" i="3"/>
  <c r="I30" i="3"/>
  <c r="F30" i="3"/>
  <c r="H30" i="3"/>
  <c r="H24" i="3"/>
  <c r="J24" i="3"/>
  <c r="I24" i="3"/>
  <c r="K22" i="3"/>
  <c r="G17" i="5"/>
  <c r="V22" i="5"/>
  <c r="G22" i="5"/>
  <c r="V26" i="5"/>
  <c r="G26" i="5"/>
  <c r="V32" i="5"/>
  <c r="G32" i="5"/>
  <c r="P32" i="5"/>
  <c r="R32" i="5"/>
  <c r="T32" i="5" s="1"/>
  <c r="F323" i="3"/>
  <c r="J323" i="3"/>
  <c r="H323" i="3"/>
  <c r="I323" i="3"/>
  <c r="F339" i="3"/>
  <c r="J339" i="3"/>
  <c r="H339" i="3"/>
  <c r="I339" i="3"/>
  <c r="H42" i="3"/>
  <c r="J42" i="3"/>
  <c r="I42" i="3"/>
  <c r="F42" i="3"/>
  <c r="J36" i="3"/>
  <c r="I36" i="3"/>
  <c r="K36" i="3"/>
  <c r="H36" i="3"/>
  <c r="G12" i="3"/>
  <c r="V24" i="5"/>
  <c r="G24" i="5"/>
  <c r="R24" i="5"/>
  <c r="T24" i="5" s="1"/>
  <c r="G28" i="5"/>
  <c r="R28" i="5"/>
  <c r="T28" i="5" s="1"/>
  <c r="V28" i="5"/>
  <c r="K295" i="3"/>
  <c r="H301" i="3"/>
  <c r="J302" i="3"/>
  <c r="K303" i="3"/>
  <c r="I309" i="3"/>
  <c r="H309" i="3"/>
  <c r="J310" i="3"/>
  <c r="K311" i="3"/>
  <c r="J317" i="3"/>
  <c r="L317" i="3"/>
  <c r="K317" i="3"/>
  <c r="L323" i="3"/>
  <c r="F328" i="3"/>
  <c r="L329" i="3"/>
  <c r="H337" i="3"/>
  <c r="K339" i="3"/>
  <c r="J22" i="3"/>
  <c r="I22" i="3"/>
  <c r="F22" i="3"/>
  <c r="H22" i="3"/>
  <c r="J261" i="3"/>
  <c r="F261" i="3"/>
  <c r="K262" i="3"/>
  <c r="J269" i="3"/>
  <c r="F269" i="3"/>
  <c r="K270" i="3"/>
  <c r="J277" i="3"/>
  <c r="F277" i="3"/>
  <c r="K278" i="3"/>
  <c r="J285" i="3"/>
  <c r="F285" i="3"/>
  <c r="K286" i="3"/>
  <c r="J293" i="3"/>
  <c r="F293" i="3"/>
  <c r="K294" i="3"/>
  <c r="L295" i="3"/>
  <c r="G299" i="3"/>
  <c r="J301" i="3"/>
  <c r="F301" i="3"/>
  <c r="K302" i="3"/>
  <c r="L303" i="3"/>
  <c r="G307" i="3"/>
  <c r="J309" i="3"/>
  <c r="F309" i="3"/>
  <c r="K310" i="3"/>
  <c r="L311" i="3"/>
  <c r="F315" i="3"/>
  <c r="J315" i="3"/>
  <c r="H315" i="3"/>
  <c r="I315" i="3"/>
  <c r="G318" i="3"/>
  <c r="K321" i="3"/>
  <c r="I328" i="3"/>
  <c r="F337" i="3"/>
  <c r="L339" i="3"/>
  <c r="F340" i="3"/>
  <c r="J340" i="3"/>
  <c r="K24" i="3"/>
  <c r="H34" i="3"/>
  <c r="J34" i="3"/>
  <c r="I34" i="3"/>
  <c r="F34" i="3"/>
  <c r="J28" i="3"/>
  <c r="I28" i="3"/>
  <c r="K28" i="3"/>
  <c r="H28" i="3"/>
  <c r="H12" i="3"/>
  <c r="K34" i="3"/>
  <c r="P40" i="2"/>
  <c r="R40" i="2" s="1"/>
  <c r="T40" i="2" s="1"/>
  <c r="G40" i="2"/>
  <c r="V33" i="5"/>
  <c r="G33" i="5"/>
  <c r="P33" i="5"/>
  <c r="R33" i="5"/>
  <c r="T33" i="5" s="1"/>
  <c r="G258" i="3"/>
  <c r="I259" i="3"/>
  <c r="G266" i="3"/>
  <c r="I267" i="3"/>
  <c r="G274" i="3"/>
  <c r="I275" i="3"/>
  <c r="G282" i="3"/>
  <c r="I283" i="3"/>
  <c r="G290" i="3"/>
  <c r="I291" i="3"/>
  <c r="G298" i="3"/>
  <c r="I299" i="3"/>
  <c r="G306" i="3"/>
  <c r="I307" i="3"/>
  <c r="G314" i="3"/>
  <c r="F324" i="3"/>
  <c r="J324" i="3"/>
  <c r="J328" i="3"/>
  <c r="F331" i="3"/>
  <c r="J331" i="3"/>
  <c r="H331" i="3"/>
  <c r="I331" i="3"/>
  <c r="K340" i="3"/>
  <c r="K12" i="3"/>
  <c r="H40" i="3"/>
  <c r="J40" i="3"/>
  <c r="K38" i="3"/>
  <c r="N23" i="5"/>
  <c r="N27" i="5"/>
  <c r="U31" i="5"/>
  <c r="G36" i="5"/>
  <c r="P36" i="5"/>
  <c r="R36" i="5"/>
  <c r="T36" i="5" s="1"/>
  <c r="V36" i="5"/>
  <c r="I298" i="3"/>
  <c r="H298" i="3"/>
  <c r="I306" i="3"/>
  <c r="H306" i="3"/>
  <c r="K324" i="3"/>
  <c r="L341" i="3"/>
  <c r="K341" i="3"/>
  <c r="G341" i="3"/>
  <c r="H26" i="3"/>
  <c r="J26" i="3"/>
  <c r="I26" i="3"/>
  <c r="F26" i="3"/>
  <c r="K42" i="3"/>
  <c r="G21" i="5"/>
  <c r="P21" i="5"/>
  <c r="R21" i="5" s="1"/>
  <c r="T21" i="5" s="1"/>
  <c r="V21" i="5"/>
  <c r="G25" i="5"/>
  <c r="V25" i="5"/>
  <c r="P25" i="5"/>
  <c r="V29" i="5"/>
  <c r="G29" i="5"/>
  <c r="P29" i="5"/>
  <c r="I265" i="3"/>
  <c r="H265" i="3"/>
  <c r="I273" i="3"/>
  <c r="H273" i="3"/>
  <c r="I281" i="3"/>
  <c r="H281" i="3"/>
  <c r="I289" i="3"/>
  <c r="H289" i="3"/>
  <c r="H297" i="3"/>
  <c r="J298" i="3"/>
  <c r="K299" i="3"/>
  <c r="J306" i="3"/>
  <c r="K307" i="3"/>
  <c r="F316" i="3"/>
  <c r="J316" i="3"/>
  <c r="H322" i="3"/>
  <c r="I322" i="3"/>
  <c r="F332" i="3"/>
  <c r="J332" i="3"/>
  <c r="G337" i="3"/>
  <c r="L337" i="3"/>
  <c r="F36" i="3"/>
  <c r="J38" i="3"/>
  <c r="I38" i="3"/>
  <c r="F38" i="3"/>
  <c r="H38" i="3"/>
  <c r="H32" i="3"/>
  <c r="J32" i="3"/>
  <c r="I32" i="3"/>
  <c r="G37" i="5"/>
  <c r="P37" i="5"/>
  <c r="R37" i="5" s="1"/>
  <c r="T37" i="5" s="1"/>
  <c r="V37" i="5"/>
  <c r="P41" i="5"/>
  <c r="R41" i="5" s="1"/>
  <c r="T41" i="5" s="1"/>
  <c r="V41" i="5"/>
  <c r="G41" i="5"/>
  <c r="I216" i="3"/>
  <c r="I224" i="3"/>
  <c r="I232" i="3"/>
  <c r="I240" i="3"/>
  <c r="I248" i="3"/>
  <c r="I256" i="3"/>
  <c r="K258" i="3"/>
  <c r="I264" i="3"/>
  <c r="J265" i="3"/>
  <c r="K266" i="3"/>
  <c r="I272" i="3"/>
  <c r="J273" i="3"/>
  <c r="K274" i="3"/>
  <c r="I280" i="3"/>
  <c r="J281" i="3"/>
  <c r="K282" i="3"/>
  <c r="I288" i="3"/>
  <c r="J289" i="3"/>
  <c r="K290" i="3"/>
  <c r="I296" i="3"/>
  <c r="J297" i="3"/>
  <c r="K298" i="3"/>
  <c r="I304" i="3"/>
  <c r="J305" i="3"/>
  <c r="K306" i="3"/>
  <c r="I312" i="3"/>
  <c r="J313" i="3"/>
  <c r="L316" i="3"/>
  <c r="K316" i="3"/>
  <c r="L322" i="3"/>
  <c r="I332" i="3"/>
  <c r="K332" i="3"/>
  <c r="K337" i="3"/>
  <c r="L36" i="3"/>
  <c r="L24" i="3"/>
  <c r="K32" i="3"/>
  <c r="I40" i="3"/>
  <c r="J12" i="3"/>
  <c r="J42" i="2"/>
  <c r="L42" i="3"/>
  <c r="L34" i="3"/>
  <c r="L26" i="3"/>
  <c r="V3" i="5"/>
  <c r="V9" i="5"/>
  <c r="P23" i="5"/>
  <c r="R23" i="5" s="1"/>
  <c r="T23" i="5" s="1"/>
  <c r="G30" i="5"/>
  <c r="P31" i="5"/>
  <c r="R31" i="5"/>
  <c r="T31" i="5" s="1"/>
  <c r="G39" i="5"/>
  <c r="G42" i="5"/>
  <c r="L21" i="3"/>
  <c r="G21" i="3"/>
  <c r="G342" i="7"/>
  <c r="K342" i="7"/>
  <c r="L337" i="7"/>
  <c r="J334" i="7"/>
  <c r="F334" i="7"/>
  <c r="F333" i="7"/>
  <c r="I333" i="7"/>
  <c r="J333" i="7"/>
  <c r="L309" i="7"/>
  <c r="L307" i="7"/>
  <c r="G307" i="7"/>
  <c r="K307" i="7"/>
  <c r="K306" i="7"/>
  <c r="G306" i="7"/>
  <c r="G294" i="7"/>
  <c r="K294" i="7"/>
  <c r="L294" i="7"/>
  <c r="L279" i="7"/>
  <c r="G279" i="7"/>
  <c r="K279" i="7"/>
  <c r="J342" i="7"/>
  <c r="F342" i="7"/>
  <c r="F341" i="7"/>
  <c r="I341" i="7"/>
  <c r="J341" i="7"/>
  <c r="L338" i="7"/>
  <c r="K337" i="7"/>
  <c r="L315" i="7"/>
  <c r="G315" i="7"/>
  <c r="K315" i="7"/>
  <c r="K314" i="7"/>
  <c r="G314" i="7"/>
  <c r="F306" i="7"/>
  <c r="J306" i="7"/>
  <c r="J305" i="7"/>
  <c r="F305" i="7"/>
  <c r="I305" i="7"/>
  <c r="L288" i="7"/>
  <c r="G288" i="7"/>
  <c r="K288" i="7"/>
  <c r="V5" i="5"/>
  <c r="V11" i="5"/>
  <c r="I40" i="5"/>
  <c r="I338" i="7"/>
  <c r="L323" i="7"/>
  <c r="G323" i="7"/>
  <c r="K323" i="7"/>
  <c r="K322" i="7"/>
  <c r="G322" i="7"/>
  <c r="F314" i="7"/>
  <c r="J314" i="7"/>
  <c r="J313" i="7"/>
  <c r="F313" i="7"/>
  <c r="I313" i="7"/>
  <c r="I310" i="7"/>
  <c r="L39" i="3"/>
  <c r="L31" i="3"/>
  <c r="L23" i="3"/>
  <c r="F39" i="3"/>
  <c r="F31" i="3"/>
  <c r="F23" i="3"/>
  <c r="K39" i="3"/>
  <c r="K31" i="3"/>
  <c r="K23" i="3"/>
  <c r="I39" i="3"/>
  <c r="I31" i="3"/>
  <c r="I23" i="3"/>
  <c r="J39" i="3"/>
  <c r="J31" i="3"/>
  <c r="J23" i="3"/>
  <c r="V6" i="5"/>
  <c r="V12" i="5"/>
  <c r="P26" i="5"/>
  <c r="R26" i="5" s="1"/>
  <c r="T26" i="5" s="1"/>
  <c r="N31" i="5"/>
  <c r="P34" i="5"/>
  <c r="L333" i="7"/>
  <c r="L331" i="7"/>
  <c r="G331" i="7"/>
  <c r="K331" i="7"/>
  <c r="K330" i="7"/>
  <c r="G330" i="7"/>
  <c r="F322" i="7"/>
  <c r="J322" i="7"/>
  <c r="J321" i="7"/>
  <c r="F321" i="7"/>
  <c r="I321" i="7"/>
  <c r="I318" i="7"/>
  <c r="K303" i="7"/>
  <c r="L303" i="7"/>
  <c r="G303" i="7"/>
  <c r="G302" i="7"/>
  <c r="K302" i="7"/>
  <c r="K285" i="7"/>
  <c r="K280" i="7"/>
  <c r="I330" i="3"/>
  <c r="I338" i="3"/>
  <c r="L38" i="3"/>
  <c r="L30" i="3"/>
  <c r="L22" i="3"/>
  <c r="V13" i="5"/>
  <c r="P27" i="5"/>
  <c r="R27" i="5" s="1"/>
  <c r="T27" i="5" s="1"/>
  <c r="G34" i="5"/>
  <c r="P35" i="5"/>
  <c r="R35" i="5" s="1"/>
  <c r="T35" i="5" s="1"/>
  <c r="L341" i="7"/>
  <c r="L339" i="7"/>
  <c r="G339" i="7"/>
  <c r="K339" i="7"/>
  <c r="K338" i="7"/>
  <c r="G338" i="7"/>
  <c r="L334" i="7"/>
  <c r="K333" i="7"/>
  <c r="F330" i="7"/>
  <c r="J330" i="7"/>
  <c r="J329" i="7"/>
  <c r="F329" i="7"/>
  <c r="I329" i="7"/>
  <c r="K311" i="7"/>
  <c r="L311" i="7"/>
  <c r="G311" i="7"/>
  <c r="G310" i="7"/>
  <c r="K310" i="7"/>
  <c r="L305" i="7"/>
  <c r="J302" i="7"/>
  <c r="F302" i="7"/>
  <c r="F301" i="7"/>
  <c r="I301" i="7"/>
  <c r="J301" i="7"/>
  <c r="F285" i="7"/>
  <c r="L285" i="7"/>
  <c r="H285" i="7"/>
  <c r="J285" i="7"/>
  <c r="I280" i="7"/>
  <c r="F280" i="7"/>
  <c r="J280" i="7"/>
  <c r="L280" i="7"/>
  <c r="K274" i="7"/>
  <c r="G274" i="7"/>
  <c r="L274" i="7"/>
  <c r="L342" i="7"/>
  <c r="K341" i="7"/>
  <c r="F338" i="7"/>
  <c r="J338" i="7"/>
  <c r="J337" i="7"/>
  <c r="F337" i="7"/>
  <c r="I337" i="7"/>
  <c r="K319" i="7"/>
  <c r="L319" i="7"/>
  <c r="G319" i="7"/>
  <c r="G318" i="7"/>
  <c r="K318" i="7"/>
  <c r="J310" i="7"/>
  <c r="F310" i="7"/>
  <c r="F309" i="7"/>
  <c r="I309" i="7"/>
  <c r="J309" i="7"/>
  <c r="L306" i="7"/>
  <c r="K305" i="7"/>
  <c r="K298" i="7"/>
  <c r="L298" i="7"/>
  <c r="G298" i="7"/>
  <c r="J297" i="7"/>
  <c r="K297" i="7"/>
  <c r="F297" i="7"/>
  <c r="I297" i="7"/>
  <c r="J289" i="7"/>
  <c r="F289" i="7"/>
  <c r="I289" i="7"/>
  <c r="L289" i="7"/>
  <c r="P38" i="5"/>
  <c r="R38" i="5" s="1"/>
  <c r="T38" i="5" s="1"/>
  <c r="F21" i="3"/>
  <c r="I21" i="3"/>
  <c r="I342" i="7"/>
  <c r="H341" i="7"/>
  <c r="K327" i="7"/>
  <c r="L327" i="7"/>
  <c r="G327" i="7"/>
  <c r="G326" i="7"/>
  <c r="K326" i="7"/>
  <c r="J318" i="7"/>
  <c r="F318" i="7"/>
  <c r="F317" i="7"/>
  <c r="I317" i="7"/>
  <c r="J317" i="7"/>
  <c r="L314" i="7"/>
  <c r="K313" i="7"/>
  <c r="I306" i="7"/>
  <c r="H305" i="7"/>
  <c r="L291" i="7"/>
  <c r="K291" i="7"/>
  <c r="G291" i="7"/>
  <c r="V2" i="5"/>
  <c r="P22" i="5"/>
  <c r="R22" i="5"/>
  <c r="T22" i="5" s="1"/>
  <c r="P30" i="5"/>
  <c r="G38" i="5"/>
  <c r="P42" i="5"/>
  <c r="R42" i="5" s="1"/>
  <c r="T42" i="5" s="1"/>
  <c r="P40" i="5"/>
  <c r="R40" i="5"/>
  <c r="T40" i="5" s="1"/>
  <c r="H342" i="7"/>
  <c r="K335" i="7"/>
  <c r="L335" i="7"/>
  <c r="G335" i="7"/>
  <c r="G334" i="7"/>
  <c r="K334" i="7"/>
  <c r="L329" i="7"/>
  <c r="J326" i="7"/>
  <c r="F326" i="7"/>
  <c r="F325" i="7"/>
  <c r="I325" i="7"/>
  <c r="J325" i="7"/>
  <c r="L322" i="7"/>
  <c r="K321" i="7"/>
  <c r="I314" i="7"/>
  <c r="H313" i="7"/>
  <c r="H306" i="7"/>
  <c r="L301" i="7"/>
  <c r="F293" i="7"/>
  <c r="I293" i="7"/>
  <c r="J293" i="7"/>
  <c r="K293" i="7"/>
  <c r="K299" i="7"/>
  <c r="J298" i="7"/>
  <c r="G295" i="7"/>
  <c r="F294" i="7"/>
  <c r="G287" i="7"/>
  <c r="L282" i="7"/>
  <c r="J276" i="7"/>
  <c r="F274" i="7"/>
  <c r="L273" i="7"/>
  <c r="L269" i="7"/>
  <c r="K267" i="7"/>
  <c r="G264" i="7"/>
  <c r="H262" i="7"/>
  <c r="K261" i="7"/>
  <c r="F260" i="7"/>
  <c r="K259" i="7"/>
  <c r="F246" i="7"/>
  <c r="J246" i="7"/>
  <c r="L229" i="7"/>
  <c r="G229" i="7"/>
  <c r="I228" i="7"/>
  <c r="L228" i="7"/>
  <c r="F228" i="7"/>
  <c r="K228" i="7"/>
  <c r="K226" i="7"/>
  <c r="G226" i="7"/>
  <c r="I220" i="7"/>
  <c r="K220" i="7"/>
  <c r="F220" i="7"/>
  <c r="J220" i="7"/>
  <c r="L219" i="7"/>
  <c r="G219" i="7"/>
  <c r="K219" i="7"/>
  <c r="H201" i="7"/>
  <c r="K201" i="7"/>
  <c r="J201" i="7"/>
  <c r="F201" i="7"/>
  <c r="L201" i="7"/>
  <c r="L231" i="7"/>
  <c r="G231" i="7"/>
  <c r="F229" i="7"/>
  <c r="J229" i="7"/>
  <c r="H229" i="7"/>
  <c r="F221" i="7"/>
  <c r="J221" i="7"/>
  <c r="K191" i="7"/>
  <c r="L191" i="7"/>
  <c r="G191" i="7"/>
  <c r="G270" i="7"/>
  <c r="L270" i="7"/>
  <c r="F242" i="7"/>
  <c r="J242" i="7"/>
  <c r="G230" i="7"/>
  <c r="K230" i="7"/>
  <c r="G222" i="7"/>
  <c r="K222" i="7"/>
  <c r="L222" i="7"/>
  <c r="I217" i="7"/>
  <c r="F214" i="7"/>
  <c r="H214" i="7"/>
  <c r="J214" i="7"/>
  <c r="I340" i="7"/>
  <c r="I332" i="7"/>
  <c r="I324" i="7"/>
  <c r="I316" i="7"/>
  <c r="I308" i="7"/>
  <c r="I300" i="7"/>
  <c r="L295" i="7"/>
  <c r="I292" i="7"/>
  <c r="K290" i="7"/>
  <c r="K289" i="7"/>
  <c r="J286" i="7"/>
  <c r="G285" i="7"/>
  <c r="J277" i="7"/>
  <c r="L268" i="7"/>
  <c r="K266" i="7"/>
  <c r="H261" i="7"/>
  <c r="L260" i="7"/>
  <c r="L258" i="7"/>
  <c r="I254" i="7"/>
  <c r="L226" i="7"/>
  <c r="F222" i="7"/>
  <c r="H222" i="7"/>
  <c r="G299" i="7"/>
  <c r="J294" i="7"/>
  <c r="F288" i="7"/>
  <c r="L287" i="7"/>
  <c r="G282" i="7"/>
  <c r="F279" i="7"/>
  <c r="L278" i="7"/>
  <c r="I277" i="7"/>
  <c r="F276" i="7"/>
  <c r="J274" i="7"/>
  <c r="K268" i="7"/>
  <c r="G267" i="7"/>
  <c r="L262" i="7"/>
  <c r="G261" i="7"/>
  <c r="K260" i="7"/>
  <c r="J258" i="7"/>
  <c r="F254" i="7"/>
  <c r="J228" i="7"/>
  <c r="L223" i="7"/>
  <c r="G223" i="7"/>
  <c r="K223" i="7"/>
  <c r="L220" i="7"/>
  <c r="I216" i="7"/>
  <c r="K216" i="7"/>
  <c r="F216" i="7"/>
  <c r="J216" i="7"/>
  <c r="K262" i="7"/>
  <c r="L259" i="7"/>
  <c r="G259" i="7"/>
  <c r="I258" i="7"/>
  <c r="L255" i="7"/>
  <c r="G255" i="7"/>
  <c r="G254" i="7"/>
  <c r="K254" i="7"/>
  <c r="L254" i="7"/>
  <c r="K231" i="7"/>
  <c r="J217" i="7"/>
  <c r="F217" i="7"/>
  <c r="F269" i="7"/>
  <c r="I269" i="7"/>
  <c r="I268" i="7"/>
  <c r="G265" i="7"/>
  <c r="J262" i="7"/>
  <c r="H260" i="7"/>
  <c r="I256" i="7"/>
  <c r="K256" i="7"/>
  <c r="L256" i="7"/>
  <c r="F253" i="7"/>
  <c r="J253" i="7"/>
  <c r="I252" i="7"/>
  <c r="F252" i="7"/>
  <c r="J252" i="7"/>
  <c r="K252" i="7"/>
  <c r="L251" i="7"/>
  <c r="K251" i="7"/>
  <c r="G251" i="7"/>
  <c r="K250" i="7"/>
  <c r="G250" i="7"/>
  <c r="L250" i="7"/>
  <c r="K229" i="7"/>
  <c r="L225" i="7"/>
  <c r="G225" i="7"/>
  <c r="I224" i="7"/>
  <c r="L224" i="7"/>
  <c r="F224" i="7"/>
  <c r="K224" i="7"/>
  <c r="I221" i="7"/>
  <c r="K218" i="7"/>
  <c r="G218" i="7"/>
  <c r="L218" i="7"/>
  <c r="I287" i="7"/>
  <c r="I281" i="7"/>
  <c r="J272" i="7"/>
  <c r="H271" i="7"/>
  <c r="F271" i="7"/>
  <c r="H268" i="7"/>
  <c r="I266" i="7"/>
  <c r="H263" i="7"/>
  <c r="J263" i="7"/>
  <c r="I262" i="7"/>
  <c r="F258" i="7"/>
  <c r="I257" i="7"/>
  <c r="J249" i="7"/>
  <c r="F249" i="7"/>
  <c r="I248" i="7"/>
  <c r="F248" i="7"/>
  <c r="J248" i="7"/>
  <c r="K248" i="7"/>
  <c r="I242" i="7"/>
  <c r="L237" i="7"/>
  <c r="I229" i="7"/>
  <c r="L227" i="7"/>
  <c r="K227" i="7"/>
  <c r="G227" i="7"/>
  <c r="J225" i="7"/>
  <c r="F225" i="7"/>
  <c r="H225" i="7"/>
  <c r="H221" i="7"/>
  <c r="F218" i="7"/>
  <c r="H218" i="7"/>
  <c r="L186" i="7"/>
  <c r="G186" i="7"/>
  <c r="K186" i="7"/>
  <c r="G246" i="7"/>
  <c r="K246" i="7"/>
  <c r="K242" i="7"/>
  <c r="G242" i="7"/>
  <c r="I210" i="7"/>
  <c r="K210" i="7"/>
  <c r="J210" i="7"/>
  <c r="H209" i="7"/>
  <c r="F209" i="7"/>
  <c r="G208" i="7"/>
  <c r="L208" i="7"/>
  <c r="F204" i="7"/>
  <c r="H204" i="7"/>
  <c r="J204" i="7"/>
  <c r="K192" i="7"/>
  <c r="L192" i="7"/>
  <c r="F192" i="7"/>
  <c r="H192" i="7"/>
  <c r="J192" i="7"/>
  <c r="G207" i="7"/>
  <c r="L198" i="7"/>
  <c r="L246" i="7"/>
  <c r="J244" i="7"/>
  <c r="L242" i="7"/>
  <c r="J240" i="7"/>
  <c r="J238" i="7"/>
  <c r="F237" i="7"/>
  <c r="J237" i="7"/>
  <c r="J234" i="7"/>
  <c r="J233" i="7"/>
  <c r="F233" i="7"/>
  <c r="L221" i="7"/>
  <c r="L217" i="7"/>
  <c r="K215" i="7"/>
  <c r="K212" i="7"/>
  <c r="L212" i="7"/>
  <c r="G212" i="7"/>
  <c r="L210" i="7"/>
  <c r="F196" i="7"/>
  <c r="I196" i="7"/>
  <c r="J196" i="7"/>
  <c r="L196" i="7"/>
  <c r="F245" i="7"/>
  <c r="J245" i="7"/>
  <c r="H244" i="7"/>
  <c r="J241" i="7"/>
  <c r="F241" i="7"/>
  <c r="H240" i="7"/>
  <c r="K221" i="7"/>
  <c r="K217" i="7"/>
  <c r="G214" i="7"/>
  <c r="K214" i="7"/>
  <c r="H210" i="7"/>
  <c r="L209" i="7"/>
  <c r="K208" i="7"/>
  <c r="L183" i="7"/>
  <c r="G183" i="7"/>
  <c r="J198" i="7"/>
  <c r="K198" i="7"/>
  <c r="F198" i="7"/>
  <c r="I198" i="7"/>
  <c r="L195" i="7"/>
  <c r="G195" i="7"/>
  <c r="K195" i="7"/>
  <c r="L189" i="7"/>
  <c r="K189" i="7"/>
  <c r="G189" i="7"/>
  <c r="J187" i="7"/>
  <c r="F187" i="7"/>
  <c r="I187" i="7"/>
  <c r="K187" i="7"/>
  <c r="L187" i="7"/>
  <c r="K258" i="7"/>
  <c r="K257" i="7"/>
  <c r="L253" i="7"/>
  <c r="L249" i="7"/>
  <c r="K247" i="7"/>
  <c r="K245" i="7"/>
  <c r="K241" i="7"/>
  <c r="G238" i="7"/>
  <c r="K238" i="7"/>
  <c r="I237" i="7"/>
  <c r="K234" i="7"/>
  <c r="G234" i="7"/>
  <c r="I233" i="7"/>
  <c r="G221" i="7"/>
  <c r="G217" i="7"/>
  <c r="L214" i="7"/>
  <c r="G209" i="7"/>
  <c r="K209" i="7"/>
  <c r="K204" i="7"/>
  <c r="L204" i="7"/>
  <c r="J203" i="7"/>
  <c r="H203" i="7"/>
  <c r="G200" i="7"/>
  <c r="K200" i="7"/>
  <c r="F206" i="7"/>
  <c r="F200" i="7"/>
  <c r="G197" i="7"/>
  <c r="K196" i="7"/>
  <c r="G194" i="7"/>
  <c r="G185" i="7"/>
  <c r="K182" i="7"/>
  <c r="G181" i="7"/>
  <c r="K178" i="7"/>
  <c r="L176" i="7"/>
  <c r="J174" i="7"/>
  <c r="L172" i="7"/>
  <c r="J170" i="7"/>
  <c r="J168" i="7"/>
  <c r="F167" i="7"/>
  <c r="J167" i="7"/>
  <c r="J164" i="7"/>
  <c r="J163" i="7"/>
  <c r="F163" i="7"/>
  <c r="K159" i="7"/>
  <c r="F157" i="7"/>
  <c r="K148" i="7"/>
  <c r="L143" i="7"/>
  <c r="H142" i="7"/>
  <c r="F142" i="7"/>
  <c r="G141" i="7"/>
  <c r="L141" i="7"/>
  <c r="K138" i="7"/>
  <c r="J137" i="7"/>
  <c r="F137" i="7"/>
  <c r="G136" i="7"/>
  <c r="L136" i="7"/>
  <c r="L134" i="7"/>
  <c r="K132" i="7"/>
  <c r="L117" i="7"/>
  <c r="G117" i="7"/>
  <c r="K117" i="7"/>
  <c r="F175" i="7"/>
  <c r="J175" i="7"/>
  <c r="H174" i="7"/>
  <c r="J171" i="7"/>
  <c r="F171" i="7"/>
  <c r="H170" i="7"/>
  <c r="I168" i="7"/>
  <c r="I164" i="7"/>
  <c r="J159" i="7"/>
  <c r="L151" i="7"/>
  <c r="G149" i="7"/>
  <c r="I148" i="7"/>
  <c r="I141" i="7"/>
  <c r="H141" i="7"/>
  <c r="K134" i="7"/>
  <c r="L129" i="7"/>
  <c r="L122" i="7"/>
  <c r="G122" i="7"/>
  <c r="K122" i="7"/>
  <c r="G119" i="7"/>
  <c r="K119" i="7"/>
  <c r="L119" i="7"/>
  <c r="H118" i="7"/>
  <c r="L118" i="7"/>
  <c r="F118" i="7"/>
  <c r="K118" i="7"/>
  <c r="H195" i="7"/>
  <c r="K193" i="7"/>
  <c r="H186" i="7"/>
  <c r="J184" i="7"/>
  <c r="F183" i="7"/>
  <c r="J183" i="7"/>
  <c r="H182" i="7"/>
  <c r="J180" i="7"/>
  <c r="J179" i="7"/>
  <c r="F179" i="7"/>
  <c r="H178" i="7"/>
  <c r="I176" i="7"/>
  <c r="I172" i="7"/>
  <c r="H168" i="7"/>
  <c r="H164" i="7"/>
  <c r="K161" i="7"/>
  <c r="K160" i="7"/>
  <c r="H159" i="7"/>
  <c r="K158" i="7"/>
  <c r="J151" i="7"/>
  <c r="L147" i="7"/>
  <c r="H143" i="7"/>
  <c r="J133" i="7"/>
  <c r="L125" i="7"/>
  <c r="J124" i="7"/>
  <c r="I119" i="7"/>
  <c r="F119" i="7"/>
  <c r="I115" i="7"/>
  <c r="L175" i="7"/>
  <c r="F174" i="7"/>
  <c r="K173" i="7"/>
  <c r="L171" i="7"/>
  <c r="F170" i="7"/>
  <c r="F168" i="7"/>
  <c r="F164" i="7"/>
  <c r="J160" i="7"/>
  <c r="F160" i="7"/>
  <c r="F159" i="7"/>
  <c r="K156" i="7"/>
  <c r="G156" i="7"/>
  <c r="J147" i="7"/>
  <c r="L132" i="7"/>
  <c r="G128" i="7"/>
  <c r="K128" i="7"/>
  <c r="L128" i="7"/>
  <c r="G127" i="7"/>
  <c r="L127" i="7"/>
  <c r="I125" i="7"/>
  <c r="J120" i="7"/>
  <c r="K120" i="7"/>
  <c r="F120" i="7"/>
  <c r="I120" i="7"/>
  <c r="H110" i="7"/>
  <c r="I110" i="7"/>
  <c r="F110" i="7"/>
  <c r="L110" i="7"/>
  <c r="H211" i="7"/>
  <c r="L203" i="7"/>
  <c r="H202" i="7"/>
  <c r="H199" i="7"/>
  <c r="K197" i="7"/>
  <c r="F195" i="7"/>
  <c r="I193" i="7"/>
  <c r="F186" i="7"/>
  <c r="F182" i="7"/>
  <c r="K181" i="7"/>
  <c r="L179" i="7"/>
  <c r="F178" i="7"/>
  <c r="K177" i="7"/>
  <c r="K175" i="7"/>
  <c r="K171" i="7"/>
  <c r="G168" i="7"/>
  <c r="K168" i="7"/>
  <c r="I167" i="7"/>
  <c r="K164" i="7"/>
  <c r="G164" i="7"/>
  <c r="I163" i="7"/>
  <c r="L159" i="7"/>
  <c r="G159" i="7"/>
  <c r="L157" i="7"/>
  <c r="J152" i="7"/>
  <c r="I152" i="7"/>
  <c r="G151" i="7"/>
  <c r="J150" i="7"/>
  <c r="L149" i="7"/>
  <c r="I147" i="7"/>
  <c r="L144" i="7"/>
  <c r="J142" i="7"/>
  <c r="K139" i="7"/>
  <c r="F139" i="7"/>
  <c r="J139" i="7"/>
  <c r="K136" i="7"/>
  <c r="G133" i="7"/>
  <c r="L133" i="7"/>
  <c r="K133" i="7"/>
  <c r="F131" i="7"/>
  <c r="I131" i="7"/>
  <c r="J131" i="7"/>
  <c r="L130" i="7"/>
  <c r="G130" i="7"/>
  <c r="K130" i="7"/>
  <c r="J128" i="7"/>
  <c r="F128" i="7"/>
  <c r="L124" i="7"/>
  <c r="G124" i="7"/>
  <c r="K124" i="7"/>
  <c r="G176" i="7"/>
  <c r="K176" i="7"/>
  <c r="K172" i="7"/>
  <c r="G172" i="7"/>
  <c r="F148" i="7"/>
  <c r="J148" i="7"/>
  <c r="H134" i="7"/>
  <c r="F134" i="7"/>
  <c r="J134" i="7"/>
  <c r="F133" i="7"/>
  <c r="H133" i="7"/>
  <c r="J129" i="7"/>
  <c r="F129" i="7"/>
  <c r="I129" i="7"/>
  <c r="F124" i="7"/>
  <c r="H124" i="7"/>
  <c r="G112" i="7"/>
  <c r="K112" i="7"/>
  <c r="J194" i="7"/>
  <c r="G184" i="7"/>
  <c r="K184" i="7"/>
  <c r="K180" i="7"/>
  <c r="G180" i="7"/>
  <c r="H175" i="7"/>
  <c r="L174" i="7"/>
  <c r="H171" i="7"/>
  <c r="L170" i="7"/>
  <c r="I151" i="7"/>
  <c r="F151" i="7"/>
  <c r="I143" i="7"/>
  <c r="J143" i="7"/>
  <c r="J141" i="7"/>
  <c r="L138" i="7"/>
  <c r="K135" i="7"/>
  <c r="F125" i="7"/>
  <c r="J125" i="7"/>
  <c r="K125" i="7"/>
  <c r="I118" i="7"/>
  <c r="K116" i="7"/>
  <c r="G116" i="7"/>
  <c r="L116" i="7"/>
  <c r="J115" i="7"/>
  <c r="K115" i="7"/>
  <c r="L115" i="7"/>
  <c r="F115" i="7"/>
  <c r="H194" i="7"/>
  <c r="L182" i="7"/>
  <c r="L178" i="7"/>
  <c r="G177" i="7"/>
  <c r="K174" i="7"/>
  <c r="G173" i="7"/>
  <c r="K170" i="7"/>
  <c r="I160" i="7"/>
  <c r="L156" i="7"/>
  <c r="L150" i="7"/>
  <c r="G150" i="7"/>
  <c r="L148" i="7"/>
  <c r="F147" i="7"/>
  <c r="K145" i="7"/>
  <c r="G145" i="7"/>
  <c r="L145" i="7"/>
  <c r="F141" i="7"/>
  <c r="K137" i="7"/>
  <c r="G137" i="7"/>
  <c r="K127" i="7"/>
  <c r="F116" i="7"/>
  <c r="H116" i="7"/>
  <c r="H132" i="7"/>
  <c r="K113" i="7"/>
  <c r="L113" i="7"/>
  <c r="H112" i="7"/>
  <c r="L109" i="7"/>
  <c r="G109" i="7"/>
  <c r="I108" i="7"/>
  <c r="K107" i="7"/>
  <c r="G99" i="7"/>
  <c r="K99" i="7"/>
  <c r="L99" i="7"/>
  <c r="I90" i="7"/>
  <c r="L90" i="7"/>
  <c r="F90" i="7"/>
  <c r="H90" i="7"/>
  <c r="K90" i="7"/>
  <c r="C12" i="7"/>
  <c r="I107" i="7"/>
  <c r="J100" i="7"/>
  <c r="F100" i="7"/>
  <c r="G98" i="7"/>
  <c r="L91" i="7"/>
  <c r="G91" i="7"/>
  <c r="K108" i="7"/>
  <c r="G108" i="7"/>
  <c r="L103" i="7"/>
  <c r="K96" i="7"/>
  <c r="G96" i="7"/>
  <c r="K88" i="7"/>
  <c r="G88" i="7"/>
  <c r="L88" i="7"/>
  <c r="K105" i="7"/>
  <c r="L105" i="7"/>
  <c r="H104" i="7"/>
  <c r="F88" i="7"/>
  <c r="H88" i="7"/>
  <c r="I88" i="7"/>
  <c r="I158" i="7"/>
  <c r="I140" i="7"/>
  <c r="K129" i="7"/>
  <c r="F111" i="7"/>
  <c r="I111" i="7"/>
  <c r="J111" i="7"/>
  <c r="F104" i="7"/>
  <c r="L100" i="7"/>
  <c r="L98" i="7"/>
  <c r="G92" i="7"/>
  <c r="K92" i="7"/>
  <c r="F81" i="7"/>
  <c r="J81" i="7"/>
  <c r="L81" i="7"/>
  <c r="H81" i="7"/>
  <c r="I81" i="7"/>
  <c r="K81" i="7"/>
  <c r="J107" i="7"/>
  <c r="F107" i="7"/>
  <c r="G104" i="7"/>
  <c r="K104" i="7"/>
  <c r="K103" i="7"/>
  <c r="L89" i="7"/>
  <c r="G89" i="7"/>
  <c r="K89" i="7"/>
  <c r="I86" i="7"/>
  <c r="K86" i="7"/>
  <c r="F86" i="7"/>
  <c r="H86" i="7"/>
  <c r="J86" i="7"/>
  <c r="L108" i="7"/>
  <c r="F103" i="7"/>
  <c r="I103" i="7"/>
  <c r="J103" i="7"/>
  <c r="H102" i="7"/>
  <c r="I102" i="7"/>
  <c r="J102" i="7"/>
  <c r="H100" i="7"/>
  <c r="L96" i="7"/>
  <c r="I94" i="7"/>
  <c r="L94" i="7"/>
  <c r="F94" i="7"/>
  <c r="H94" i="7"/>
  <c r="K94" i="7"/>
  <c r="I132" i="7"/>
  <c r="I112" i="7"/>
  <c r="L111" i="7"/>
  <c r="J108" i="7"/>
  <c r="L107" i="7"/>
  <c r="L101" i="7"/>
  <c r="G101" i="7"/>
  <c r="L95" i="7"/>
  <c r="G95" i="7"/>
  <c r="K91" i="7"/>
  <c r="I84" i="7"/>
  <c r="F84" i="7"/>
  <c r="H84" i="7"/>
  <c r="J84" i="7"/>
  <c r="L84" i="7"/>
  <c r="K76" i="7"/>
  <c r="G74" i="7"/>
  <c r="L74" i="7"/>
  <c r="K67" i="7"/>
  <c r="L65" i="7"/>
  <c r="L57" i="7"/>
  <c r="K53" i="7"/>
  <c r="L51" i="7"/>
  <c r="K51" i="7"/>
  <c r="N12" i="7"/>
  <c r="L41" i="7"/>
  <c r="K41" i="7"/>
  <c r="G41" i="7"/>
  <c r="G36" i="7"/>
  <c r="K36" i="7"/>
  <c r="L36" i="7"/>
  <c r="J87" i="7"/>
  <c r="F87" i="7"/>
  <c r="G82" i="7"/>
  <c r="H76" i="7"/>
  <c r="L70" i="7"/>
  <c r="I67" i="7"/>
  <c r="F65" i="7"/>
  <c r="H65" i="7"/>
  <c r="J57" i="7"/>
  <c r="H53" i="7"/>
  <c r="K50" i="7"/>
  <c r="G50" i="7"/>
  <c r="L50" i="7"/>
  <c r="L45" i="7"/>
  <c r="E12" i="7"/>
  <c r="F12" i="7"/>
  <c r="H32" i="7"/>
  <c r="J32" i="7"/>
  <c r="I32" i="7"/>
  <c r="F32" i="7"/>
  <c r="L32" i="7"/>
  <c r="J95" i="7"/>
  <c r="F95" i="7"/>
  <c r="F91" i="7"/>
  <c r="J91" i="7"/>
  <c r="L80" i="7"/>
  <c r="L75" i="7"/>
  <c r="I70" i="7"/>
  <c r="J60" i="7"/>
  <c r="I57" i="7"/>
  <c r="L52" i="7"/>
  <c r="J46" i="7"/>
  <c r="I45" i="7"/>
  <c r="I92" i="7"/>
  <c r="L87" i="7"/>
  <c r="K85" i="7"/>
  <c r="J83" i="7"/>
  <c r="L82" i="7"/>
  <c r="J80" i="7"/>
  <c r="J78" i="7"/>
  <c r="J75" i="7"/>
  <c r="I72" i="7"/>
  <c r="J66" i="7"/>
  <c r="K61" i="7"/>
  <c r="H60" i="7"/>
  <c r="H57" i="7"/>
  <c r="G55" i="7"/>
  <c r="L54" i="7"/>
  <c r="J52" i="7"/>
  <c r="J49" i="7"/>
  <c r="F49" i="7"/>
  <c r="I46" i="7"/>
  <c r="K12" i="7"/>
  <c r="K100" i="7"/>
  <c r="K93" i="7"/>
  <c r="K87" i="7"/>
  <c r="K84" i="7"/>
  <c r="I83" i="7"/>
  <c r="K82" i="7"/>
  <c r="I80" i="7"/>
  <c r="L77" i="7"/>
  <c r="K74" i="7"/>
  <c r="K71" i="7"/>
  <c r="G70" i="7"/>
  <c r="I69" i="7"/>
  <c r="L68" i="7"/>
  <c r="I66" i="7"/>
  <c r="K65" i="7"/>
  <c r="L62" i="7"/>
  <c r="J61" i="7"/>
  <c r="F61" i="7"/>
  <c r="F60" i="7"/>
  <c r="G57" i="7"/>
  <c r="K57" i="7"/>
  <c r="I48" i="7"/>
  <c r="J48" i="7"/>
  <c r="K48" i="7"/>
  <c r="H46" i="7"/>
  <c r="J12" i="7"/>
  <c r="M12" i="7"/>
  <c r="G28" i="7"/>
  <c r="K28" i="7"/>
  <c r="L28" i="7"/>
  <c r="I76" i="7"/>
  <c r="J76" i="7"/>
  <c r="H67" i="7"/>
  <c r="J67" i="7"/>
  <c r="G60" i="7"/>
  <c r="L60" i="7"/>
  <c r="J53" i="7"/>
  <c r="I53" i="7"/>
  <c r="L47" i="7"/>
  <c r="G47" i="7"/>
  <c r="G46" i="7"/>
  <c r="K46" i="7"/>
  <c r="L46" i="7"/>
  <c r="L83" i="7"/>
  <c r="G83" i="7"/>
  <c r="J70" i="7"/>
  <c r="F70" i="7"/>
  <c r="G66" i="7"/>
  <c r="K66" i="7"/>
  <c r="L63" i="7"/>
  <c r="G63" i="7"/>
  <c r="K63" i="7"/>
  <c r="F45" i="7"/>
  <c r="J45" i="7"/>
  <c r="D12" i="7"/>
  <c r="P30" i="8"/>
  <c r="R30" i="8"/>
  <c r="T30" i="8"/>
  <c r="G30" i="8"/>
  <c r="V30" i="8"/>
  <c r="H95" i="7"/>
  <c r="H91" i="7"/>
  <c r="G87" i="7"/>
  <c r="G85" i="7"/>
  <c r="F80" i="7"/>
  <c r="K78" i="7"/>
  <c r="G78" i="7"/>
  <c r="L78" i="7"/>
  <c r="G77" i="7"/>
  <c r="L76" i="7"/>
  <c r="H75" i="7"/>
  <c r="F75" i="7"/>
  <c r="F74" i="7"/>
  <c r="F72" i="7"/>
  <c r="J72" i="7"/>
  <c r="G69" i="7"/>
  <c r="L69" i="7"/>
  <c r="G68" i="7"/>
  <c r="L67" i="7"/>
  <c r="G65" i="7"/>
  <c r="K55" i="7"/>
  <c r="G54" i="7"/>
  <c r="L53" i="7"/>
  <c r="I52" i="7"/>
  <c r="F52" i="7"/>
  <c r="I50" i="7"/>
  <c r="I44" i="7"/>
  <c r="J44" i="7"/>
  <c r="K44" i="7"/>
  <c r="O12" i="7"/>
  <c r="G12" i="7"/>
  <c r="H77" i="7"/>
  <c r="H68" i="7"/>
  <c r="I59" i="7"/>
  <c r="R39" i="8"/>
  <c r="T39" i="8"/>
  <c r="V37" i="8"/>
  <c r="G37" i="8"/>
  <c r="P37" i="8"/>
  <c r="R37" i="8"/>
  <c r="T37" i="8"/>
  <c r="H28" i="7"/>
  <c r="I28" i="7"/>
  <c r="G34" i="8"/>
  <c r="V34" i="8"/>
  <c r="P34" i="8"/>
  <c r="R34" i="8"/>
  <c r="T34" i="8"/>
  <c r="H40" i="7"/>
  <c r="J40" i="7"/>
  <c r="I40" i="7"/>
  <c r="F40" i="7"/>
  <c r="K40" i="7"/>
  <c r="P33" i="8"/>
  <c r="R33" i="8"/>
  <c r="T33" i="8"/>
  <c r="G33" i="8"/>
  <c r="V33" i="8"/>
  <c r="W29" i="8"/>
  <c r="K62" i="7"/>
  <c r="J28" i="7"/>
  <c r="P41" i="8"/>
  <c r="G41" i="8"/>
  <c r="U41" i="8"/>
  <c r="W41" i="8"/>
  <c r="V41" i="8"/>
  <c r="I38" i="8"/>
  <c r="U38" i="8"/>
  <c r="W38" i="8"/>
  <c r="R38" i="8"/>
  <c r="T38" i="8"/>
  <c r="P21" i="8"/>
  <c r="G21" i="8"/>
  <c r="P40" i="8"/>
  <c r="G40" i="8"/>
  <c r="V40" i="8"/>
  <c r="P25" i="8"/>
  <c r="R25" i="8"/>
  <c r="T25" i="8"/>
  <c r="G25" i="8"/>
  <c r="V25" i="8"/>
  <c r="L12" i="7"/>
  <c r="H24" i="7"/>
  <c r="J24" i="7"/>
  <c r="I24" i="7"/>
  <c r="F24" i="7"/>
  <c r="P12" i="7"/>
  <c r="G24" i="7"/>
  <c r="K24" i="7"/>
  <c r="P32" i="8"/>
  <c r="R32" i="8"/>
  <c r="T32" i="8"/>
  <c r="G32" i="8"/>
  <c r="V32" i="8"/>
  <c r="U26" i="8"/>
  <c r="I26" i="8"/>
  <c r="P22" i="8"/>
  <c r="G22" i="8"/>
  <c r="V22" i="8"/>
  <c r="V28" i="8"/>
  <c r="P28" i="8"/>
  <c r="G28" i="8"/>
  <c r="G32" i="7"/>
  <c r="K32" i="7"/>
  <c r="U27" i="8"/>
  <c r="W27" i="8"/>
  <c r="I27" i="8"/>
  <c r="P24" i="8"/>
  <c r="R24" i="8"/>
  <c r="T24" i="8"/>
  <c r="G24" i="8"/>
  <c r="V24" i="8"/>
  <c r="I36" i="8"/>
  <c r="R36" i="8"/>
  <c r="T36" i="8"/>
  <c r="U36" i="8"/>
  <c r="P22" i="2"/>
  <c r="R22" i="2" s="1"/>
  <c r="T22" i="2" s="1"/>
  <c r="P42" i="8"/>
  <c r="R42" i="8"/>
  <c r="P35" i="8"/>
  <c r="P27" i="8"/>
  <c r="R27" i="8"/>
  <c r="T27" i="8"/>
  <c r="V23" i="8"/>
  <c r="V36" i="8"/>
  <c r="P21" i="2"/>
  <c r="R21" i="2" s="1"/>
  <c r="T21" i="2" s="1"/>
  <c r="P39" i="2"/>
  <c r="R39" i="2"/>
  <c r="T39" i="2"/>
  <c r="P35" i="2"/>
  <c r="R35" i="2" s="1"/>
  <c r="T35" i="2" s="1"/>
  <c r="P31" i="2"/>
  <c r="R31" i="2"/>
  <c r="T31" i="2" s="1"/>
  <c r="P27" i="2"/>
  <c r="R27" i="2"/>
  <c r="T27" i="2" s="1"/>
  <c r="P23" i="2"/>
  <c r="R23" i="2"/>
  <c r="T23" i="2" s="1"/>
  <c r="J41" i="7"/>
  <c r="J33" i="7"/>
  <c r="J25" i="7"/>
  <c r="G39" i="8"/>
  <c r="G31" i="8"/>
  <c r="G23" i="8"/>
  <c r="G35" i="8"/>
  <c r="F39" i="7"/>
  <c r="F31" i="7"/>
  <c r="F23" i="7"/>
  <c r="V26" i="8"/>
  <c r="P42" i="2"/>
  <c r="R42" i="2" s="1"/>
  <c r="T42" i="2" s="1"/>
  <c r="P38" i="2"/>
  <c r="R38" i="2" s="1"/>
  <c r="T38" i="2" s="1"/>
  <c r="P34" i="2"/>
  <c r="R34" i="2"/>
  <c r="T34" i="2"/>
  <c r="P30" i="2"/>
  <c r="R30" i="2" s="1"/>
  <c r="T30" i="2" s="1"/>
  <c r="P26" i="2"/>
  <c r="R26" i="2"/>
  <c r="T26" i="2" s="1"/>
  <c r="I39" i="7"/>
  <c r="I31" i="7"/>
  <c r="I23" i="7"/>
  <c r="I31" i="8"/>
  <c r="U31" i="8"/>
  <c r="W31" i="8"/>
  <c r="I22" i="8"/>
  <c r="U22" i="8"/>
  <c r="W22" i="8"/>
  <c r="I28" i="8"/>
  <c r="U28" i="8"/>
  <c r="W28" i="8"/>
  <c r="I24" i="8"/>
  <c r="U24" i="8"/>
  <c r="W24" i="8"/>
  <c r="R28" i="8"/>
  <c r="T28" i="8"/>
  <c r="I32" i="8"/>
  <c r="U32" i="8"/>
  <c r="W32" i="8"/>
  <c r="I37" i="8"/>
  <c r="U37" i="8"/>
  <c r="W37" i="8"/>
  <c r="I38" i="5"/>
  <c r="U38" i="5"/>
  <c r="N34" i="5"/>
  <c r="U34" i="5"/>
  <c r="R34" i="5"/>
  <c r="T34" i="5" s="1"/>
  <c r="U36" i="5"/>
  <c r="I36" i="5"/>
  <c r="N32" i="5"/>
  <c r="U32" i="5"/>
  <c r="U42" i="2"/>
  <c r="U31" i="2"/>
  <c r="U25" i="2"/>
  <c r="N25" i="2"/>
  <c r="U21" i="2"/>
  <c r="I35" i="8"/>
  <c r="U35" i="8"/>
  <c r="W35" i="8"/>
  <c r="R35" i="8"/>
  <c r="T35" i="8"/>
  <c r="U40" i="8"/>
  <c r="W40" i="8"/>
  <c r="I40" i="8"/>
  <c r="R30" i="5"/>
  <c r="T30" i="5"/>
  <c r="R25" i="5"/>
  <c r="T25" i="5"/>
  <c r="U29" i="2"/>
  <c r="N29" i="2"/>
  <c r="U23" i="8"/>
  <c r="W23" i="8"/>
  <c r="I23" i="8"/>
  <c r="R40" i="8"/>
  <c r="T40" i="8"/>
  <c r="R41" i="8"/>
  <c r="U33" i="8"/>
  <c r="W33" i="8"/>
  <c r="I33" i="8"/>
  <c r="R23" i="8"/>
  <c r="T23" i="8"/>
  <c r="J42" i="5"/>
  <c r="U42" i="5"/>
  <c r="U27" i="5"/>
  <c r="U28" i="5"/>
  <c r="N28" i="5"/>
  <c r="N26" i="5"/>
  <c r="U26" i="5"/>
  <c r="U37" i="2"/>
  <c r="I37" i="2"/>
  <c r="R29" i="2"/>
  <c r="T29" i="2"/>
  <c r="U27" i="2"/>
  <c r="R37" i="2"/>
  <c r="T37" i="2"/>
  <c r="U33" i="2"/>
  <c r="N33" i="2"/>
  <c r="U34" i="2"/>
  <c r="I39" i="5"/>
  <c r="N24" i="5"/>
  <c r="U24" i="5"/>
  <c r="U39" i="8"/>
  <c r="W39" i="8"/>
  <c r="I39" i="8"/>
  <c r="W36" i="8"/>
  <c r="R22" i="8"/>
  <c r="T22" i="8"/>
  <c r="R21" i="8"/>
  <c r="T21" i="8"/>
  <c r="E14" i="8"/>
  <c r="E15" i="8"/>
  <c r="U34" i="8"/>
  <c r="W34" i="8"/>
  <c r="I34" i="8"/>
  <c r="U40" i="5"/>
  <c r="U37" i="5"/>
  <c r="I37" i="5"/>
  <c r="U33" i="5"/>
  <c r="N33" i="5"/>
  <c r="U22" i="5"/>
  <c r="N22" i="5"/>
  <c r="U26" i="2"/>
  <c r="U35" i="2"/>
  <c r="U30" i="5"/>
  <c r="N30" i="5"/>
  <c r="U23" i="2"/>
  <c r="U30" i="2"/>
  <c r="U25" i="5"/>
  <c r="N25" i="5"/>
  <c r="W26" i="8"/>
  <c r="R31" i="8"/>
  <c r="T31" i="8"/>
  <c r="U25" i="8"/>
  <c r="W25" i="8"/>
  <c r="I25" i="8"/>
  <c r="U30" i="8"/>
  <c r="W30" i="8"/>
  <c r="I30" i="8"/>
  <c r="U42" i="8"/>
  <c r="W42" i="8"/>
  <c r="R29" i="5"/>
  <c r="T29" i="5" s="1"/>
  <c r="U21" i="5"/>
  <c r="H21" i="5"/>
  <c r="U40" i="2"/>
  <c r="I40" i="2"/>
  <c r="U39" i="2"/>
  <c r="U22" i="2"/>
  <c r="U35" i="5"/>
  <c r="U41" i="5"/>
  <c r="J41" i="5"/>
  <c r="U29" i="5"/>
  <c r="N29" i="5"/>
  <c r="U38" i="2"/>
  <c r="W6" i="8"/>
  <c r="C12" i="2"/>
  <c r="C11" i="2"/>
  <c r="C12" i="8"/>
  <c r="C11" i="8"/>
  <c r="C12" i="5"/>
  <c r="C11" i="5"/>
  <c r="O42" i="5" l="1"/>
  <c r="C15" i="5"/>
  <c r="O40" i="5"/>
  <c r="O41" i="5"/>
  <c r="C16" i="5"/>
  <c r="D18" i="5" s="1"/>
  <c r="O42" i="8"/>
  <c r="C15" i="8"/>
  <c r="O40" i="8"/>
  <c r="O41" i="8"/>
  <c r="C16" i="8"/>
  <c r="D18" i="8" s="1"/>
  <c r="O41" i="2"/>
  <c r="O42" i="2"/>
  <c r="C15" i="2"/>
  <c r="O40" i="2"/>
  <c r="C16" i="2"/>
  <c r="D18" i="2" s="1"/>
  <c r="M13" i="3"/>
  <c r="L13" i="3"/>
  <c r="N13" i="3"/>
  <c r="K13" i="3"/>
  <c r="D13" i="3"/>
  <c r="E13" i="3"/>
  <c r="O13" i="3"/>
  <c r="F13" i="3"/>
  <c r="P13" i="3"/>
  <c r="G13" i="3"/>
  <c r="J13" i="3"/>
  <c r="B15" i="3"/>
  <c r="C13" i="3"/>
  <c r="I13" i="3"/>
  <c r="Q13" i="3"/>
  <c r="H13" i="3"/>
  <c r="B15" i="7"/>
  <c r="L13" i="7"/>
  <c r="M13" i="7"/>
  <c r="O13" i="7"/>
  <c r="H13" i="7"/>
  <c r="P13" i="7"/>
  <c r="K13" i="7"/>
  <c r="G13" i="7"/>
  <c r="C13" i="7"/>
  <c r="E13" i="7"/>
  <c r="N13" i="7"/>
  <c r="D13" i="7"/>
  <c r="F13" i="7"/>
  <c r="Q13" i="7"/>
  <c r="I13" i="7"/>
  <c r="J13" i="7"/>
  <c r="U39" i="5"/>
  <c r="R39" i="5"/>
  <c r="T39" i="5" s="1"/>
  <c r="E14" i="5" s="1"/>
  <c r="E15" i="5" s="1"/>
  <c r="E14" i="2"/>
  <c r="E15" i="2" s="1"/>
  <c r="J77" i="7"/>
  <c r="I62" i="7"/>
  <c r="H36" i="7"/>
  <c r="U23" i="5"/>
  <c r="J21" i="3"/>
  <c r="I78" i="7"/>
  <c r="J73" i="7"/>
  <c r="H59" i="7"/>
  <c r="J56" i="7"/>
  <c r="F50" i="7"/>
  <c r="F44" i="7"/>
  <c r="J36" i="7"/>
  <c r="K21" i="3"/>
  <c r="I73" i="7"/>
  <c r="H69" i="7"/>
  <c r="J62" i="7"/>
  <c r="I56" i="7"/>
  <c r="L48" i="7"/>
  <c r="K77" i="7"/>
  <c r="H73" i="7"/>
  <c r="F69" i="7"/>
  <c r="H62" i="7"/>
  <c r="L59" i="7"/>
  <c r="H48" i="7"/>
  <c r="F36" i="7"/>
  <c r="J34" i="7"/>
  <c r="H34" i="7"/>
  <c r="I77" i="7"/>
  <c r="K69" i="7"/>
  <c r="K64" i="7"/>
  <c r="J59" i="7"/>
  <c r="K58" i="7"/>
  <c r="F56" i="7"/>
  <c r="J64" i="7"/>
  <c r="I63" i="7"/>
  <c r="I58" i="7"/>
  <c r="L18" i="3"/>
  <c r="J18" i="3"/>
  <c r="K18" i="3"/>
  <c r="D18" i="7"/>
  <c r="C18" i="3"/>
  <c r="H18" i="7"/>
  <c r="F18" i="7"/>
  <c r="D18" i="3"/>
  <c r="I18" i="3"/>
  <c r="K18" i="7"/>
  <c r="I18" i="7"/>
  <c r="F18" i="3"/>
  <c r="H18" i="3"/>
  <c r="G18" i="7"/>
  <c r="J18" i="7"/>
  <c r="C18" i="7"/>
  <c r="G18" i="3"/>
  <c r="L18" i="7"/>
  <c r="O4" i="7" l="1"/>
  <c r="O5" i="7"/>
  <c r="O6" i="7"/>
  <c r="O1" i="3"/>
  <c r="O3" i="3"/>
  <c r="O2" i="3"/>
  <c r="O3" i="7"/>
  <c r="O2" i="7"/>
  <c r="O1" i="7"/>
  <c r="O4" i="3"/>
  <c r="O5" i="3"/>
  <c r="O6" i="3"/>
  <c r="C18" i="5"/>
  <c r="G18" i="5"/>
  <c r="G19" i="5" s="1"/>
  <c r="C18" i="8"/>
  <c r="G18" i="8"/>
  <c r="G19" i="8" s="1"/>
  <c r="C18" i="2"/>
  <c r="G18" i="2"/>
  <c r="G19" i="2" s="1"/>
  <c r="E18" i="3"/>
  <c r="E18" i="7"/>
  <c r="P328" i="3" l="1"/>
  <c r="P310" i="3"/>
  <c r="P246" i="3"/>
  <c r="P311" i="3"/>
  <c r="P323" i="3"/>
  <c r="P305" i="3"/>
  <c r="P241" i="3"/>
  <c r="P282" i="3"/>
  <c r="P218" i="3"/>
  <c r="P283" i="3"/>
  <c r="P324" i="3"/>
  <c r="P261" i="3"/>
  <c r="P191" i="3"/>
  <c r="P127" i="3"/>
  <c r="P63" i="3"/>
  <c r="P176" i="3"/>
  <c r="P288" i="3"/>
  <c r="P215" i="3"/>
  <c r="P244" i="3"/>
  <c r="P202" i="3"/>
  <c r="P138" i="3"/>
  <c r="P237" i="3"/>
  <c r="P155" i="3"/>
  <c r="P212" i="3"/>
  <c r="P148" i="3"/>
  <c r="P320" i="3"/>
  <c r="P302" i="3"/>
  <c r="P238" i="3"/>
  <c r="P303" i="3"/>
  <c r="P317" i="3"/>
  <c r="P297" i="3"/>
  <c r="P342" i="3"/>
  <c r="P274" i="3"/>
  <c r="P335" i="3"/>
  <c r="P275" i="3"/>
  <c r="P318" i="3"/>
  <c r="P292" i="3"/>
  <c r="P183" i="3"/>
  <c r="P119" i="3"/>
  <c r="P264" i="3"/>
  <c r="P168" i="3"/>
  <c r="P280" i="3"/>
  <c r="P209" i="3"/>
  <c r="P235" i="3"/>
  <c r="P194" i="3"/>
  <c r="P130" i="3"/>
  <c r="P211" i="3"/>
  <c r="P147" i="3"/>
  <c r="P204" i="3"/>
  <c r="P140" i="3"/>
  <c r="P197" i="3"/>
  <c r="P228" i="3"/>
  <c r="P174" i="3"/>
  <c r="P117" i="3"/>
  <c r="P133" i="3"/>
  <c r="P100" i="3"/>
  <c r="P121" i="3"/>
  <c r="P75" i="3"/>
  <c r="P110" i="3"/>
  <c r="P67" i="3"/>
  <c r="P53" i="3"/>
  <c r="P59" i="3"/>
  <c r="P56" i="3"/>
  <c r="P43" i="3"/>
  <c r="P34" i="3"/>
  <c r="P337" i="3"/>
  <c r="P294" i="3"/>
  <c r="P230" i="3"/>
  <c r="P295" i="3"/>
  <c r="P312" i="3"/>
  <c r="P289" i="3"/>
  <c r="P338" i="3"/>
  <c r="P266" i="3"/>
  <c r="P327" i="3"/>
  <c r="P267" i="3"/>
  <c r="P309" i="3"/>
  <c r="P284" i="3"/>
  <c r="P175" i="3"/>
  <c r="P111" i="3"/>
  <c r="P251" i="3"/>
  <c r="P160" i="3"/>
  <c r="P272" i="3"/>
  <c r="P201" i="3"/>
  <c r="P233" i="3"/>
  <c r="P186" i="3"/>
  <c r="P122" i="3"/>
  <c r="P203" i="3"/>
  <c r="P139" i="3"/>
  <c r="P196" i="3"/>
  <c r="P132" i="3"/>
  <c r="P189" i="3"/>
  <c r="P224" i="3"/>
  <c r="P166" i="3"/>
  <c r="P113" i="3"/>
  <c r="P93" i="3"/>
  <c r="P97" i="3"/>
  <c r="P102" i="3"/>
  <c r="P66" i="3"/>
  <c r="P82" i="3"/>
  <c r="P58" i="3"/>
  <c r="P47" i="3"/>
  <c r="P48" i="3"/>
  <c r="P54" i="3"/>
  <c r="P37" i="3"/>
  <c r="P26" i="3"/>
  <c r="P329" i="3"/>
  <c r="P286" i="3"/>
  <c r="P222" i="3"/>
  <c r="P287" i="3"/>
  <c r="P304" i="3"/>
  <c r="P281" i="3"/>
  <c r="P325" i="3"/>
  <c r="P258" i="3"/>
  <c r="P322" i="3"/>
  <c r="P259" i="3"/>
  <c r="P301" i="3"/>
  <c r="P276" i="3"/>
  <c r="P167" i="3"/>
  <c r="P103" i="3"/>
  <c r="P248" i="3"/>
  <c r="P152" i="3"/>
  <c r="P253" i="3"/>
  <c r="P193" i="3"/>
  <c r="P227" i="3"/>
  <c r="P178" i="3"/>
  <c r="P114" i="3"/>
  <c r="P195" i="3"/>
  <c r="P131" i="3"/>
  <c r="P188" i="3"/>
  <c r="P255" i="3"/>
  <c r="P181" i="3"/>
  <c r="P220" i="3"/>
  <c r="P158" i="3"/>
  <c r="P91" i="3"/>
  <c r="P85" i="3"/>
  <c r="P77" i="3"/>
  <c r="P81" i="3"/>
  <c r="P125" i="3"/>
  <c r="P73" i="3"/>
  <c r="P57" i="3"/>
  <c r="P41" i="3"/>
  <c r="P38" i="3"/>
  <c r="P50" i="3"/>
  <c r="P29" i="3"/>
  <c r="P74" i="3"/>
  <c r="P321" i="3"/>
  <c r="P278" i="3"/>
  <c r="P214" i="3"/>
  <c r="P279" i="3"/>
  <c r="P296" i="3"/>
  <c r="P273" i="3"/>
  <c r="P314" i="3"/>
  <c r="P250" i="3"/>
  <c r="P316" i="3"/>
  <c r="P341" i="3"/>
  <c r="P293" i="3"/>
  <c r="P239" i="3"/>
  <c r="P159" i="3"/>
  <c r="P95" i="3"/>
  <c r="P208" i="3"/>
  <c r="P144" i="3"/>
  <c r="P231" i="3"/>
  <c r="P185" i="3"/>
  <c r="P225" i="3"/>
  <c r="P170" i="3"/>
  <c r="P106" i="3"/>
  <c r="P187" i="3"/>
  <c r="P123" i="3"/>
  <c r="P180" i="3"/>
  <c r="P340" i="3"/>
  <c r="P270" i="3"/>
  <c r="P334" i="3"/>
  <c r="P271" i="3"/>
  <c r="P333" i="3"/>
  <c r="P265" i="3"/>
  <c r="P306" i="3"/>
  <c r="P242" i="3"/>
  <c r="P307" i="3"/>
  <c r="P308" i="3"/>
  <c r="P285" i="3"/>
  <c r="P236" i="3"/>
  <c r="P151" i="3"/>
  <c r="P87" i="3"/>
  <c r="P200" i="3"/>
  <c r="P136" i="3"/>
  <c r="P229" i="3"/>
  <c r="P177" i="3"/>
  <c r="P219" i="3"/>
  <c r="P162" i="3"/>
  <c r="P98" i="3"/>
  <c r="P179" i="3"/>
  <c r="P115" i="3"/>
  <c r="P172" i="3"/>
  <c r="P243" i="3"/>
  <c r="P268" i="3"/>
  <c r="P206" i="3"/>
  <c r="P142" i="3"/>
  <c r="P80" i="3"/>
  <c r="P165" i="3"/>
  <c r="P153" i="3"/>
  <c r="P94" i="3"/>
  <c r="P105" i="3"/>
  <c r="P104" i="3"/>
  <c r="P36" i="3"/>
  <c r="P25" i="3"/>
  <c r="P49" i="3"/>
  <c r="P32" i="3"/>
  <c r="P22" i="3"/>
  <c r="P55" i="3"/>
  <c r="P332" i="3"/>
  <c r="P262" i="3"/>
  <c r="P330" i="3"/>
  <c r="P263" i="3"/>
  <c r="P319" i="3"/>
  <c r="P257" i="3"/>
  <c r="P298" i="3"/>
  <c r="P234" i="3"/>
  <c r="P299" i="3"/>
  <c r="P300" i="3"/>
  <c r="P277" i="3"/>
  <c r="P207" i="3"/>
  <c r="P143" i="3"/>
  <c r="P79" i="3"/>
  <c r="P192" i="3"/>
  <c r="P128" i="3"/>
  <c r="P223" i="3"/>
  <c r="P169" i="3"/>
  <c r="P217" i="3"/>
  <c r="P154" i="3"/>
  <c r="P90" i="3"/>
  <c r="P171" i="3"/>
  <c r="P107" i="3"/>
  <c r="P164" i="3"/>
  <c r="P240" i="3"/>
  <c r="P260" i="3"/>
  <c r="P198" i="3"/>
  <c r="P134" i="3"/>
  <c r="P157" i="3"/>
  <c r="P116" i="3"/>
  <c r="P145" i="3"/>
  <c r="P88" i="3"/>
  <c r="P92" i="3"/>
  <c r="P101" i="3"/>
  <c r="P28" i="3"/>
  <c r="P23" i="3"/>
  <c r="P35" i="3"/>
  <c r="P65" i="3"/>
  <c r="P52" i="3"/>
  <c r="P45" i="3"/>
  <c r="P336" i="3"/>
  <c r="P315" i="3"/>
  <c r="P254" i="3"/>
  <c r="P326" i="3"/>
  <c r="P339" i="3"/>
  <c r="P313" i="3"/>
  <c r="P249" i="3"/>
  <c r="P290" i="3"/>
  <c r="P226" i="3"/>
  <c r="P291" i="3"/>
  <c r="P331" i="3"/>
  <c r="P269" i="3"/>
  <c r="P199" i="3"/>
  <c r="P135" i="3"/>
  <c r="P71" i="3"/>
  <c r="P184" i="3"/>
  <c r="P120" i="3"/>
  <c r="P221" i="3"/>
  <c r="P247" i="3"/>
  <c r="P210" i="3"/>
  <c r="P146" i="3"/>
  <c r="P256" i="3"/>
  <c r="P163" i="3"/>
  <c r="P99" i="3"/>
  <c r="P156" i="3"/>
  <c r="P213" i="3"/>
  <c r="P245" i="3"/>
  <c r="P190" i="3"/>
  <c r="P126" i="3"/>
  <c r="P149" i="3"/>
  <c r="P112" i="3"/>
  <c r="P137" i="3"/>
  <c r="P86" i="3"/>
  <c r="P84" i="3"/>
  <c r="P76" i="3"/>
  <c r="P68" i="3"/>
  <c r="P21" i="3"/>
  <c r="P27" i="3"/>
  <c r="P61" i="3"/>
  <c r="P44" i="3"/>
  <c r="P39" i="3"/>
  <c r="P252" i="3"/>
  <c r="P89" i="3"/>
  <c r="P108" i="3"/>
  <c r="P30" i="3"/>
  <c r="P205" i="3"/>
  <c r="P141" i="3"/>
  <c r="P124" i="3"/>
  <c r="P72" i="3"/>
  <c r="P173" i="3"/>
  <c r="P83" i="3"/>
  <c r="P64" i="3"/>
  <c r="P40" i="3"/>
  <c r="P232" i="3"/>
  <c r="P109" i="3"/>
  <c r="P70" i="3"/>
  <c r="P51" i="3"/>
  <c r="P216" i="3"/>
  <c r="P161" i="3"/>
  <c r="P46" i="3"/>
  <c r="P24" i="3"/>
  <c r="P182" i="3"/>
  <c r="P129" i="3"/>
  <c r="P60" i="3"/>
  <c r="P42" i="3"/>
  <c r="P150" i="3"/>
  <c r="P96" i="3"/>
  <c r="P33" i="3"/>
  <c r="P69" i="3"/>
  <c r="P62" i="3"/>
  <c r="P118" i="3"/>
  <c r="P78" i="3"/>
  <c r="P31" i="3"/>
  <c r="O7" i="3"/>
  <c r="P34" i="7"/>
  <c r="P37" i="7"/>
  <c r="P59" i="7"/>
  <c r="P60" i="7"/>
  <c r="P80" i="7"/>
  <c r="P113" i="7"/>
  <c r="P76" i="7"/>
  <c r="P134" i="7"/>
  <c r="P73" i="7"/>
  <c r="P68" i="7"/>
  <c r="P87" i="7"/>
  <c r="P137" i="7"/>
  <c r="P114" i="7"/>
  <c r="P169" i="7"/>
  <c r="P92" i="7"/>
  <c r="P129" i="7"/>
  <c r="P151" i="7"/>
  <c r="P139" i="7"/>
  <c r="P182" i="7"/>
  <c r="P271" i="7"/>
  <c r="P160" i="7"/>
  <c r="P116" i="7"/>
  <c r="P198" i="7"/>
  <c r="P42" i="7"/>
  <c r="P22" i="7"/>
  <c r="P67" i="7"/>
  <c r="P63" i="7"/>
  <c r="P89" i="7"/>
  <c r="P27" i="7"/>
  <c r="P30" i="7"/>
  <c r="P75" i="7"/>
  <c r="P66" i="7"/>
  <c r="P97" i="7"/>
  <c r="P23" i="7"/>
  <c r="P94" i="7"/>
  <c r="P150" i="7"/>
  <c r="P86" i="7"/>
  <c r="P74" i="7"/>
  <c r="P35" i="7"/>
  <c r="P39" i="7"/>
  <c r="P83" i="7"/>
  <c r="P69" i="7"/>
  <c r="P25" i="7"/>
  <c r="P28" i="7"/>
  <c r="P47" i="7"/>
  <c r="P31" i="7"/>
  <c r="P78" i="7"/>
  <c r="P56" i="7"/>
  <c r="P38" i="7"/>
  <c r="P102" i="7"/>
  <c r="P40" i="7"/>
  <c r="P109" i="7"/>
  <c r="P82" i="7"/>
  <c r="P119" i="7"/>
  <c r="P84" i="7"/>
  <c r="P133" i="7"/>
  <c r="P201" i="7"/>
  <c r="P159" i="7"/>
  <c r="P206" i="7"/>
  <c r="P187" i="7"/>
  <c r="P176" i="7"/>
  <c r="P239" i="7"/>
  <c r="P140" i="7"/>
  <c r="P189" i="7"/>
  <c r="P149" i="7"/>
  <c r="P175" i="7"/>
  <c r="P33" i="7"/>
  <c r="P36" i="7"/>
  <c r="P24" i="7"/>
  <c r="P45" i="7"/>
  <c r="P85" i="7"/>
  <c r="P72" i="7"/>
  <c r="P53" i="7"/>
  <c r="P110" i="7"/>
  <c r="P50" i="7"/>
  <c r="P100" i="7"/>
  <c r="P44" i="7"/>
  <c r="P41" i="7"/>
  <c r="P21" i="7"/>
  <c r="P43" i="7"/>
  <c r="P49" i="7"/>
  <c r="P93" i="7"/>
  <c r="P99" i="7"/>
  <c r="P55" i="7"/>
  <c r="P118" i="7"/>
  <c r="P58" i="7"/>
  <c r="P62" i="7"/>
  <c r="P46" i="7"/>
  <c r="P125" i="7"/>
  <c r="P108" i="7"/>
  <c r="P145" i="7"/>
  <c r="P112" i="7"/>
  <c r="P173" i="7"/>
  <c r="P131" i="7"/>
  <c r="P120" i="7"/>
  <c r="P168" i="7"/>
  <c r="P255" i="7"/>
  <c r="P152" i="7"/>
  <c r="P195" i="7"/>
  <c r="P162" i="7"/>
  <c r="P194" i="7"/>
  <c r="P243" i="7"/>
  <c r="P252" i="7"/>
  <c r="P249" i="7"/>
  <c r="P204" i="7"/>
  <c r="P242" i="7"/>
  <c r="P222" i="7"/>
  <c r="P236" i="7"/>
  <c r="P282" i="7"/>
  <c r="P257" i="7"/>
  <c r="P323" i="7"/>
  <c r="P244" i="7"/>
  <c r="P254" i="7"/>
  <c r="P328" i="7"/>
  <c r="P309" i="7"/>
  <c r="P321" i="7"/>
  <c r="P341" i="7"/>
  <c r="P26" i="7"/>
  <c r="P48" i="7"/>
  <c r="P79" i="7"/>
  <c r="P106" i="7"/>
  <c r="P124" i="7"/>
  <c r="P209" i="7"/>
  <c r="P163" i="7"/>
  <c r="P138" i="7"/>
  <c r="P231" i="7"/>
  <c r="P170" i="7"/>
  <c r="P157" i="7"/>
  <c r="P203" i="7"/>
  <c r="P213" i="7"/>
  <c r="P214" i="7"/>
  <c r="P245" i="7"/>
  <c r="P221" i="7"/>
  <c r="P237" i="7"/>
  <c r="P267" i="7"/>
  <c r="P308" i="7"/>
  <c r="P291" i="7"/>
  <c r="P225" i="7"/>
  <c r="P264" i="7"/>
  <c r="P320" i="7"/>
  <c r="P330" i="7"/>
  <c r="P313" i="7"/>
  <c r="P333" i="7"/>
  <c r="P57" i="7"/>
  <c r="P98" i="7"/>
  <c r="P71" i="7"/>
  <c r="P91" i="7"/>
  <c r="P136" i="7"/>
  <c r="P147" i="7"/>
  <c r="P132" i="7"/>
  <c r="P172" i="7"/>
  <c r="P279" i="7"/>
  <c r="P192" i="7"/>
  <c r="P179" i="7"/>
  <c r="P227" i="7"/>
  <c r="P248" i="7"/>
  <c r="P253" i="7"/>
  <c r="P183" i="7"/>
  <c r="P303" i="7"/>
  <c r="P283" i="7"/>
  <c r="P230" i="7"/>
  <c r="P332" i="7"/>
  <c r="P315" i="7"/>
  <c r="P246" i="7"/>
  <c r="P260" i="7"/>
  <c r="P297" i="7"/>
  <c r="P301" i="7"/>
  <c r="P293" i="7"/>
  <c r="P318" i="7"/>
  <c r="P32" i="7"/>
  <c r="P126" i="7"/>
  <c r="P77" i="7"/>
  <c r="P104" i="7"/>
  <c r="P161" i="7"/>
  <c r="P156" i="7"/>
  <c r="P155" i="7"/>
  <c r="P164" i="7"/>
  <c r="P287" i="7"/>
  <c r="P107" i="7"/>
  <c r="P171" i="7"/>
  <c r="P235" i="7"/>
  <c r="P256" i="7"/>
  <c r="P207" i="7"/>
  <c r="P188" i="7"/>
  <c r="P311" i="7"/>
  <c r="P286" i="7"/>
  <c r="P240" i="7"/>
  <c r="P340" i="7"/>
  <c r="P331" i="7"/>
  <c r="P266" i="7"/>
  <c r="P284" i="7"/>
  <c r="P310" i="7"/>
  <c r="P322" i="7"/>
  <c r="P305" i="7"/>
  <c r="P325" i="7"/>
  <c r="P52" i="7"/>
  <c r="P142" i="7"/>
  <c r="P54" i="7"/>
  <c r="P96" i="7"/>
  <c r="P177" i="7"/>
  <c r="P165" i="7"/>
  <c r="P180" i="7"/>
  <c r="P178" i="7"/>
  <c r="P121" i="7"/>
  <c r="P117" i="7"/>
  <c r="P191" i="7"/>
  <c r="P251" i="7"/>
  <c r="P259" i="7"/>
  <c r="P216" i="7"/>
  <c r="P202" i="7"/>
  <c r="P319" i="7"/>
  <c r="P289" i="7"/>
  <c r="P273" i="7"/>
  <c r="P276" i="7"/>
  <c r="P339" i="7"/>
  <c r="P270" i="7"/>
  <c r="P296" i="7"/>
  <c r="P317" i="7"/>
  <c r="P329" i="7"/>
  <c r="P334" i="7"/>
  <c r="P105" i="7"/>
  <c r="P88" i="7"/>
  <c r="P185" i="7"/>
  <c r="P184" i="7"/>
  <c r="P146" i="7"/>
  <c r="P197" i="7"/>
  <c r="P262" i="7"/>
  <c r="P210" i="7"/>
  <c r="P294" i="7"/>
  <c r="P285" i="7"/>
  <c r="P232" i="7"/>
  <c r="P338" i="7"/>
  <c r="P298" i="7"/>
  <c r="P70" i="7"/>
  <c r="P103" i="7"/>
  <c r="P193" i="7"/>
  <c r="P196" i="7"/>
  <c r="P154" i="7"/>
  <c r="P200" i="7"/>
  <c r="P265" i="7"/>
  <c r="P217" i="7"/>
  <c r="P261" i="7"/>
  <c r="P288" i="7"/>
  <c r="P250" i="7"/>
  <c r="P302" i="7"/>
  <c r="P326" i="7"/>
  <c r="P61" i="7"/>
  <c r="P122" i="7"/>
  <c r="P81" i="7"/>
  <c r="P143" i="7"/>
  <c r="P174" i="7"/>
  <c r="P212" i="7"/>
  <c r="P224" i="7"/>
  <c r="P274" i="7"/>
  <c r="P269" i="7"/>
  <c r="P299" i="7"/>
  <c r="P268" i="7"/>
  <c r="P337" i="7"/>
  <c r="P275" i="7"/>
  <c r="P90" i="7"/>
  <c r="P128" i="7"/>
  <c r="P115" i="7"/>
  <c r="P148" i="7"/>
  <c r="P186" i="7"/>
  <c r="P219" i="7"/>
  <c r="P228" i="7"/>
  <c r="P295" i="7"/>
  <c r="P229" i="7"/>
  <c r="P307" i="7"/>
  <c r="P258" i="7"/>
  <c r="P272" i="7"/>
  <c r="P290" i="7"/>
  <c r="P158" i="7"/>
  <c r="P95" i="7"/>
  <c r="P181" i="7"/>
  <c r="P215" i="7"/>
  <c r="P135" i="7"/>
  <c r="P190" i="7"/>
  <c r="P220" i="7"/>
  <c r="P327" i="7"/>
  <c r="P292" i="7"/>
  <c r="P211" i="7"/>
  <c r="P304" i="7"/>
  <c r="P314" i="7"/>
  <c r="P64" i="7"/>
  <c r="P111" i="7"/>
  <c r="P153" i="7"/>
  <c r="P223" i="7"/>
  <c r="P141" i="7"/>
  <c r="P205" i="7"/>
  <c r="P241" i="7"/>
  <c r="P335" i="7"/>
  <c r="P300" i="7"/>
  <c r="P218" i="7"/>
  <c r="P312" i="7"/>
  <c r="P306" i="7"/>
  <c r="P29" i="7"/>
  <c r="P101" i="7"/>
  <c r="P127" i="7"/>
  <c r="P167" i="7"/>
  <c r="P247" i="7"/>
  <c r="P166" i="7"/>
  <c r="P234" i="7"/>
  <c r="P199" i="7"/>
  <c r="P277" i="7"/>
  <c r="P316" i="7"/>
  <c r="P226" i="7"/>
  <c r="P336" i="7"/>
  <c r="P342" i="7"/>
  <c r="P51" i="7"/>
  <c r="P65" i="7"/>
  <c r="P130" i="7"/>
  <c r="P123" i="7"/>
  <c r="P263" i="7"/>
  <c r="P144" i="7"/>
  <c r="P238" i="7"/>
  <c r="P208" i="7"/>
  <c r="P280" i="7"/>
  <c r="P324" i="7"/>
  <c r="P233" i="7"/>
  <c r="P281" i="7"/>
  <c r="P278" i="7"/>
  <c r="O7" i="7"/>
  <c r="E6" i="7" s="1"/>
  <c r="E9" i="7" s="1"/>
  <c r="E10" i="7" s="1"/>
  <c r="Q30" i="7"/>
  <c r="Q25" i="7"/>
  <c r="Q60" i="7"/>
  <c r="Q34" i="7"/>
  <c r="Q71" i="7"/>
  <c r="Q66" i="7"/>
  <c r="Q114" i="7"/>
  <c r="Q84" i="7"/>
  <c r="Q151" i="7"/>
  <c r="Q58" i="7"/>
  <c r="Q89" i="7"/>
  <c r="Q97" i="7"/>
  <c r="Q178" i="7"/>
  <c r="Q130" i="7"/>
  <c r="Q138" i="7"/>
  <c r="Q133" i="7"/>
  <c r="Q197" i="7"/>
  <c r="Q161" i="7"/>
  <c r="Q148" i="7"/>
  <c r="Q211" i="7"/>
  <c r="Q272" i="7"/>
  <c r="Q152" i="7"/>
  <c r="Q112" i="7"/>
  <c r="Q179" i="7"/>
  <c r="Q244" i="7"/>
  <c r="Q196" i="7"/>
  <c r="Q247" i="7"/>
  <c r="Q225" i="7"/>
  <c r="Q304" i="7"/>
  <c r="Q295" i="7"/>
  <c r="Q267" i="7"/>
  <c r="Q341" i="7"/>
  <c r="Q300" i="7"/>
  <c r="Q234" i="7"/>
  <c r="Q233" i="7"/>
  <c r="Q281" i="7"/>
  <c r="Q337" i="7"/>
  <c r="Q302" i="7"/>
  <c r="Q323" i="7"/>
  <c r="Q335" i="7"/>
  <c r="Q38" i="7"/>
  <c r="Q33" i="7"/>
  <c r="Q68" i="7"/>
  <c r="Q43" i="7"/>
  <c r="Q74" i="7"/>
  <c r="Q69" i="7"/>
  <c r="Q36" i="7"/>
  <c r="Q88" i="7"/>
  <c r="Q159" i="7"/>
  <c r="Q64" i="7"/>
  <c r="Q91" i="7"/>
  <c r="Q107" i="7"/>
  <c r="Q186" i="7"/>
  <c r="Q99" i="7"/>
  <c r="Q141" i="7"/>
  <c r="Q145" i="7"/>
  <c r="Q200" i="7"/>
  <c r="Q163" i="7"/>
  <c r="Q156" i="7"/>
  <c r="Q216" i="7"/>
  <c r="Q280" i="7"/>
  <c r="Q154" i="7"/>
  <c r="Q136" i="7"/>
  <c r="Q181" i="7"/>
  <c r="Q252" i="7"/>
  <c r="Q213" i="7"/>
  <c r="Q249" i="7"/>
  <c r="Q227" i="7"/>
  <c r="Q312" i="7"/>
  <c r="Q198" i="7"/>
  <c r="Q269" i="7"/>
  <c r="Q230" i="7"/>
  <c r="Q308" i="7"/>
  <c r="Q243" i="7"/>
  <c r="Q245" i="7"/>
  <c r="Q287" i="7"/>
  <c r="Q318" i="7"/>
  <c r="Q303" i="7"/>
  <c r="Q306" i="7"/>
  <c r="Q289" i="7"/>
  <c r="Q23" i="7"/>
  <c r="Q41" i="7"/>
  <c r="Q76" i="7"/>
  <c r="Q45" i="7"/>
  <c r="Q77" i="7"/>
  <c r="Q75" i="7"/>
  <c r="Q63" i="7"/>
  <c r="Q103" i="7"/>
  <c r="Q49" i="7"/>
  <c r="Q73" i="7"/>
  <c r="Q93" i="7"/>
  <c r="Q116" i="7"/>
  <c r="Q194" i="7"/>
  <c r="Q100" i="7"/>
  <c r="Q144" i="7"/>
  <c r="Q147" i="7"/>
  <c r="Q203" i="7"/>
  <c r="Q165" i="7"/>
  <c r="Q172" i="7"/>
  <c r="Q224" i="7"/>
  <c r="Q288" i="7"/>
  <c r="Q160" i="7"/>
  <c r="Q137" i="7"/>
  <c r="Q183" i="7"/>
  <c r="Q215" i="7"/>
  <c r="Q218" i="7"/>
  <c r="Q251" i="7"/>
  <c r="Q229" i="7"/>
  <c r="Q320" i="7"/>
  <c r="Q237" i="7"/>
  <c r="Q293" i="7"/>
  <c r="Q231" i="7"/>
  <c r="Q316" i="7"/>
  <c r="Q257" i="7"/>
  <c r="Q262" i="7"/>
  <c r="Q290" i="7"/>
  <c r="Q319" i="7"/>
  <c r="Q330" i="7"/>
  <c r="Q315" i="7"/>
  <c r="Q298" i="7"/>
  <c r="Q31" i="7"/>
  <c r="Q28" i="7"/>
  <c r="Q27" i="7"/>
  <c r="Q47" i="7"/>
  <c r="Q83" i="7"/>
  <c r="Q78" i="7"/>
  <c r="Q72" i="7"/>
  <c r="Q111" i="7"/>
  <c r="Q53" i="7"/>
  <c r="Q79" i="7"/>
  <c r="Q95" i="7"/>
  <c r="Q118" i="7"/>
  <c r="Q202" i="7"/>
  <c r="Q109" i="7"/>
  <c r="Q150" i="7"/>
  <c r="Q169" i="7"/>
  <c r="Q209" i="7"/>
  <c r="Q167" i="7"/>
  <c r="Q176" i="7"/>
  <c r="Q232" i="7"/>
  <c r="Q164" i="7"/>
  <c r="Q189" i="7"/>
  <c r="Q149" i="7"/>
  <c r="Q185" i="7"/>
  <c r="Q217" i="7"/>
  <c r="Q222" i="7"/>
  <c r="Q253" i="7"/>
  <c r="Q235" i="7"/>
  <c r="Q328" i="7"/>
  <c r="Q263" i="7"/>
  <c r="Q301" i="7"/>
  <c r="Q241" i="7"/>
  <c r="Q324" i="7"/>
  <c r="Q276" i="7"/>
  <c r="Q266" i="7"/>
  <c r="Q297" i="7"/>
  <c r="Q21" i="7"/>
  <c r="Q39" i="7"/>
  <c r="Q48" i="7"/>
  <c r="Q51" i="7"/>
  <c r="Q46" i="7"/>
  <c r="Q90" i="7"/>
  <c r="Q80" i="7"/>
  <c r="Q57" i="7"/>
  <c r="Q119" i="7"/>
  <c r="Q55" i="7"/>
  <c r="Q101" i="7"/>
  <c r="Q92" i="7"/>
  <c r="Q121" i="7"/>
  <c r="Q210" i="7"/>
  <c r="Q113" i="7"/>
  <c r="Q153" i="7"/>
  <c r="Q171" i="7"/>
  <c r="Q128" i="7"/>
  <c r="Q126" i="7"/>
  <c r="Q190" i="7"/>
  <c r="Q240" i="7"/>
  <c r="Q168" i="7"/>
  <c r="Q192" i="7"/>
  <c r="Q157" i="7"/>
  <c r="Q188" i="7"/>
  <c r="Q219" i="7"/>
  <c r="Q255" i="7"/>
  <c r="Q180" i="7"/>
  <c r="Q254" i="7"/>
  <c r="Q336" i="7"/>
  <c r="Q265" i="7"/>
  <c r="Q309" i="7"/>
  <c r="Q273" i="7"/>
  <c r="Q332" i="7"/>
  <c r="Q285" i="7"/>
  <c r="Q29" i="7"/>
  <c r="Q24" i="7"/>
  <c r="Q42" i="7"/>
  <c r="Q54" i="7"/>
  <c r="Q50" i="7"/>
  <c r="Q98" i="7"/>
  <c r="Q85" i="7"/>
  <c r="Q70" i="7"/>
  <c r="Q127" i="7"/>
  <c r="Q61" i="7"/>
  <c r="Q26" i="7"/>
  <c r="Q115" i="7"/>
  <c r="Q155" i="7"/>
  <c r="Q105" i="7"/>
  <c r="Q117" i="7"/>
  <c r="Q166" i="7"/>
  <c r="Q173" i="7"/>
  <c r="Q129" i="7"/>
  <c r="Q131" i="7"/>
  <c r="Q199" i="7"/>
  <c r="Q248" i="7"/>
  <c r="Q122" i="7"/>
  <c r="Q195" i="7"/>
  <c r="Q125" i="7"/>
  <c r="Q220" i="7"/>
  <c r="Q221" i="7"/>
  <c r="Q258" i="7"/>
  <c r="Q184" i="7"/>
  <c r="Q260" i="7"/>
  <c r="Q238" i="7"/>
  <c r="Q239" i="7"/>
  <c r="Q317" i="7"/>
  <c r="Q279" i="7"/>
  <c r="Q340" i="7"/>
  <c r="Q291" i="7"/>
  <c r="Q268" i="7"/>
  <c r="Q313" i="7"/>
  <c r="Q311" i="7"/>
  <c r="Q322" i="7"/>
  <c r="Q286" i="7"/>
  <c r="Q327" i="7"/>
  <c r="Q37" i="7"/>
  <c r="Q32" i="7"/>
  <c r="Q44" i="7"/>
  <c r="Q86" i="7"/>
  <c r="Q56" i="7"/>
  <c r="Q35" i="7"/>
  <c r="Q87" i="7"/>
  <c r="Q67" i="7"/>
  <c r="Q135" i="7"/>
  <c r="Q102" i="7"/>
  <c r="Q62" i="7"/>
  <c r="Q104" i="7"/>
  <c r="Q162" i="7"/>
  <c r="Q108" i="7"/>
  <c r="Q123" i="7"/>
  <c r="Q174" i="7"/>
  <c r="Q175" i="7"/>
  <c r="Q134" i="7"/>
  <c r="Q120" i="7"/>
  <c r="Q205" i="7"/>
  <c r="Q256" i="7"/>
  <c r="Q140" i="7"/>
  <c r="Q201" i="7"/>
  <c r="Q142" i="7"/>
  <c r="Q228" i="7"/>
  <c r="Q242" i="7"/>
  <c r="Q212" i="7"/>
  <c r="Q207" i="7"/>
  <c r="Q284" i="7"/>
  <c r="Q271" i="7"/>
  <c r="Q259" i="7"/>
  <c r="Q325" i="7"/>
  <c r="Q282" i="7"/>
  <c r="Q187" i="7"/>
  <c r="Q206" i="7"/>
  <c r="Q275" i="7"/>
  <c r="Q321" i="7"/>
  <c r="Q22" i="7"/>
  <c r="Q40" i="7"/>
  <c r="Q52" i="7"/>
  <c r="Q94" i="7"/>
  <c r="Q65" i="7"/>
  <c r="Q59" i="7"/>
  <c r="Q106" i="7"/>
  <c r="Q81" i="7"/>
  <c r="Q143" i="7"/>
  <c r="Q110" i="7"/>
  <c r="Q82" i="7"/>
  <c r="Q96" i="7"/>
  <c r="Q170" i="7"/>
  <c r="Q124" i="7"/>
  <c r="Q132" i="7"/>
  <c r="Q182" i="7"/>
  <c r="Q191" i="7"/>
  <c r="Q158" i="7"/>
  <c r="Q139" i="7"/>
  <c r="Q208" i="7"/>
  <c r="Q264" i="7"/>
  <c r="Q146" i="7"/>
  <c r="Q204" i="7"/>
  <c r="Q177" i="7"/>
  <c r="Q236" i="7"/>
  <c r="Q246" i="7"/>
  <c r="Q214" i="7"/>
  <c r="Q223" i="7"/>
  <c r="Q296" i="7"/>
  <c r="Q274" i="7"/>
  <c r="Q261" i="7"/>
  <c r="Q333" i="7"/>
  <c r="Q292" i="7"/>
  <c r="Q193" i="7"/>
  <c r="Q226" i="7"/>
  <c r="Q250" i="7"/>
  <c r="Q339" i="7"/>
  <c r="Q299" i="7"/>
  <c r="Q278" i="7"/>
  <c r="Q270" i="7"/>
  <c r="Q326" i="7"/>
  <c r="Q305" i="7"/>
  <c r="Q331" i="7"/>
  <c r="Q329" i="7"/>
  <c r="Q314" i="7"/>
  <c r="Q283" i="7"/>
  <c r="Q342" i="7"/>
  <c r="Q310" i="7"/>
  <c r="Q277" i="7"/>
  <c r="Q338" i="7"/>
  <c r="Q307" i="7"/>
  <c r="Q294" i="7"/>
  <c r="Q334" i="7"/>
  <c r="Q29" i="3"/>
  <c r="Q329" i="3"/>
  <c r="Q23" i="3"/>
  <c r="Q336" i="3"/>
  <c r="Q271" i="3"/>
  <c r="Q339" i="3"/>
  <c r="Q272" i="3"/>
  <c r="Q40" i="3"/>
  <c r="Q41" i="3"/>
  <c r="Q33" i="3"/>
  <c r="Q36" i="3"/>
  <c r="Q311" i="3"/>
  <c r="Q247" i="3"/>
  <c r="Q312" i="3"/>
  <c r="Q319" i="3"/>
  <c r="Q290" i="3"/>
  <c r="Q332" i="3"/>
  <c r="Q267" i="3"/>
  <c r="Q308" i="3"/>
  <c r="Q27" i="3"/>
  <c r="Q21" i="3"/>
  <c r="Q338" i="3"/>
  <c r="Q26" i="3"/>
  <c r="Q303" i="3"/>
  <c r="Q239" i="3"/>
  <c r="Q304" i="3"/>
  <c r="Q35" i="3"/>
  <c r="Q31" i="3"/>
  <c r="Q330" i="3"/>
  <c r="Q37" i="3"/>
  <c r="Q295" i="3"/>
  <c r="Q231" i="3"/>
  <c r="Q296" i="3"/>
  <c r="Q305" i="3"/>
  <c r="Q274" i="3"/>
  <c r="Q316" i="3"/>
  <c r="Q251" i="3"/>
  <c r="Q292" i="3"/>
  <c r="Q337" i="3"/>
  <c r="Q333" i="3"/>
  <c r="Q215" i="3"/>
  <c r="Q297" i="3"/>
  <c r="Q250" i="3"/>
  <c r="Q275" i="3"/>
  <c r="Q284" i="3"/>
  <c r="Q301" i="3"/>
  <c r="Q278" i="3"/>
  <c r="Q176" i="3"/>
  <c r="Q112" i="3"/>
  <c r="Q238" i="3"/>
  <c r="Q169" i="3"/>
  <c r="Q244" i="3"/>
  <c r="Q186" i="3"/>
  <c r="Q211" i="3"/>
  <c r="Q147" i="3"/>
  <c r="Q246" i="3"/>
  <c r="Q156" i="3"/>
  <c r="Q252" i="3"/>
  <c r="Q189" i="3"/>
  <c r="Q261" i="3"/>
  <c r="Q218" i="3"/>
  <c r="Q285" i="3"/>
  <c r="Q191" i="3"/>
  <c r="Q127" i="3"/>
  <c r="Q85" i="3"/>
  <c r="Q122" i="3"/>
  <c r="Q162" i="3"/>
  <c r="Q105" i="3"/>
  <c r="Q70" i="3"/>
  <c r="Q87" i="3"/>
  <c r="Q62" i="3"/>
  <c r="Q50" i="3"/>
  <c r="Q55" i="3"/>
  <c r="Q24" i="3"/>
  <c r="Q321" i="3"/>
  <c r="Q334" i="3"/>
  <c r="Q323" i="3"/>
  <c r="Q342" i="3"/>
  <c r="Q242" i="3"/>
  <c r="Q259" i="3"/>
  <c r="Q276" i="3"/>
  <c r="Q340" i="3"/>
  <c r="Q270" i="3"/>
  <c r="Q168" i="3"/>
  <c r="Q104" i="3"/>
  <c r="Q229" i="3"/>
  <c r="Q161" i="3"/>
  <c r="Q241" i="3"/>
  <c r="Q178" i="3"/>
  <c r="Q203" i="3"/>
  <c r="Q139" i="3"/>
  <c r="Q212" i="3"/>
  <c r="Q148" i="3"/>
  <c r="Q249" i="3"/>
  <c r="Q181" i="3"/>
  <c r="Q245" i="3"/>
  <c r="Q216" i="3"/>
  <c r="Q277" i="3"/>
  <c r="Q183" i="3"/>
  <c r="Q119" i="3"/>
  <c r="Q83" i="3"/>
  <c r="Q102" i="3"/>
  <c r="Q154" i="3"/>
  <c r="Q92" i="3"/>
  <c r="Q67" i="3"/>
  <c r="Q61" i="3"/>
  <c r="Q59" i="3"/>
  <c r="Q65" i="3"/>
  <c r="Q45" i="3"/>
  <c r="Q32" i="3"/>
  <c r="Q22" i="3"/>
  <c r="Q326" i="3"/>
  <c r="Q317" i="3"/>
  <c r="Q325" i="3"/>
  <c r="Q335" i="3"/>
  <c r="Q243" i="3"/>
  <c r="Q268" i="3"/>
  <c r="Q328" i="3"/>
  <c r="Q262" i="3"/>
  <c r="Q160" i="3"/>
  <c r="Q96" i="3"/>
  <c r="Q221" i="3"/>
  <c r="Q153" i="3"/>
  <c r="Q233" i="3"/>
  <c r="Q170" i="3"/>
  <c r="Q195" i="3"/>
  <c r="Q131" i="3"/>
  <c r="Q204" i="3"/>
  <c r="Q140" i="3"/>
  <c r="Q240" i="3"/>
  <c r="Q173" i="3"/>
  <c r="Q234" i="3"/>
  <c r="Q206" i="3"/>
  <c r="Q269" i="3"/>
  <c r="Q175" i="3"/>
  <c r="Q158" i="3"/>
  <c r="Q74" i="3"/>
  <c r="Q81" i="3"/>
  <c r="Q146" i="3"/>
  <c r="Q84" i="3"/>
  <c r="Q58" i="3"/>
  <c r="Q82" i="3"/>
  <c r="Q48" i="3"/>
  <c r="Q51" i="3"/>
  <c r="Q63" i="3"/>
  <c r="Q28" i="3"/>
  <c r="Q322" i="3"/>
  <c r="Q287" i="3"/>
  <c r="Q288" i="3"/>
  <c r="Q306" i="3"/>
  <c r="Q327" i="3"/>
  <c r="Q235" i="3"/>
  <c r="Q260" i="3"/>
  <c r="Q315" i="3"/>
  <c r="Q248" i="3"/>
  <c r="Q152" i="3"/>
  <c r="Q88" i="3"/>
  <c r="Q209" i="3"/>
  <c r="Q145" i="3"/>
  <c r="Q225" i="3"/>
  <c r="Q289" i="3"/>
  <c r="Q187" i="3"/>
  <c r="Q123" i="3"/>
  <c r="Q196" i="3"/>
  <c r="Q132" i="3"/>
  <c r="Q230" i="3"/>
  <c r="Q165" i="3"/>
  <c r="Q232" i="3"/>
  <c r="Q198" i="3"/>
  <c r="Q254" i="3"/>
  <c r="Q167" i="3"/>
  <c r="Q150" i="3"/>
  <c r="Q71" i="3"/>
  <c r="Q126" i="3"/>
  <c r="Q138" i="3"/>
  <c r="Q69" i="3"/>
  <c r="Q52" i="3"/>
  <c r="Q79" i="3"/>
  <c r="Q78" i="3"/>
  <c r="Q43" i="3"/>
  <c r="Q57" i="3"/>
  <c r="Q38" i="3"/>
  <c r="Q314" i="3"/>
  <c r="Q279" i="3"/>
  <c r="Q280" i="3"/>
  <c r="Q298" i="3"/>
  <c r="Q307" i="3"/>
  <c r="Q227" i="3"/>
  <c r="Q331" i="3"/>
  <c r="Q310" i="3"/>
  <c r="Q208" i="3"/>
  <c r="Q144" i="3"/>
  <c r="Q80" i="3"/>
  <c r="Q201" i="3"/>
  <c r="Q137" i="3"/>
  <c r="Q217" i="3"/>
  <c r="Q281" i="3"/>
  <c r="Q179" i="3"/>
  <c r="Q115" i="3"/>
  <c r="Q188" i="3"/>
  <c r="Q124" i="3"/>
  <c r="Q222" i="3"/>
  <c r="Q157" i="3"/>
  <c r="Q228" i="3"/>
  <c r="Q190" i="3"/>
  <c r="Q236" i="3"/>
  <c r="Q159" i="3"/>
  <c r="Q142" i="3"/>
  <c r="Q109" i="3"/>
  <c r="Q111" i="3"/>
  <c r="Q130" i="3"/>
  <c r="Q110" i="3"/>
  <c r="Q117" i="3"/>
  <c r="Q68" i="3"/>
  <c r="Q49" i="3"/>
  <c r="Q73" i="3"/>
  <c r="Q46" i="3"/>
  <c r="Q39" i="3"/>
  <c r="Q34" i="3"/>
  <c r="Q263" i="3"/>
  <c r="Q264" i="3"/>
  <c r="Q282" i="3"/>
  <c r="Q299" i="3"/>
  <c r="Q219" i="3"/>
  <c r="Q324" i="3"/>
  <c r="Q302" i="3"/>
  <c r="Q200" i="3"/>
  <c r="Q136" i="3"/>
  <c r="Q72" i="3"/>
  <c r="Q193" i="3"/>
  <c r="Q129" i="3"/>
  <c r="Q210" i="3"/>
  <c r="Q273" i="3"/>
  <c r="Q171" i="3"/>
  <c r="Q107" i="3"/>
  <c r="Q180" i="3"/>
  <c r="Q116" i="3"/>
  <c r="Q213" i="3"/>
  <c r="Q149" i="3"/>
  <c r="Q226" i="3"/>
  <c r="Q182" i="3"/>
  <c r="Q214" i="3"/>
  <c r="Q151" i="3"/>
  <c r="Q134" i="3"/>
  <c r="Q106" i="3"/>
  <c r="Q94" i="3"/>
  <c r="Q125" i="3"/>
  <c r="Q101" i="3"/>
  <c r="Q113" i="3"/>
  <c r="Q60" i="3"/>
  <c r="Q66" i="3"/>
  <c r="Q44" i="3"/>
  <c r="Q30" i="3"/>
  <c r="Q25" i="3"/>
  <c r="Q255" i="3"/>
  <c r="Q256" i="3"/>
  <c r="Q266" i="3"/>
  <c r="Q291" i="3"/>
  <c r="Q320" i="3"/>
  <c r="Q318" i="3"/>
  <c r="Q294" i="3"/>
  <c r="Q192" i="3"/>
  <c r="Q128" i="3"/>
  <c r="Q64" i="3"/>
  <c r="Q185" i="3"/>
  <c r="Q121" i="3"/>
  <c r="Q202" i="3"/>
  <c r="Q257" i="3"/>
  <c r="Q163" i="3"/>
  <c r="Q99" i="3"/>
  <c r="Q172" i="3"/>
  <c r="Q108" i="3"/>
  <c r="Q205" i="3"/>
  <c r="Q141" i="3"/>
  <c r="Q224" i="3"/>
  <c r="Q174" i="3"/>
  <c r="Q207" i="3"/>
  <c r="Q143" i="3"/>
  <c r="Q103" i="3"/>
  <c r="Q97" i="3"/>
  <c r="Q90" i="3"/>
  <c r="Q118" i="3"/>
  <c r="Q98" i="3"/>
  <c r="Q95" i="3"/>
  <c r="Q53" i="3"/>
  <c r="Q56" i="3"/>
  <c r="Q77" i="3"/>
  <c r="Q300" i="3"/>
  <c r="Q194" i="3"/>
  <c r="Q220" i="3"/>
  <c r="Q76" i="3"/>
  <c r="Q341" i="3"/>
  <c r="Q184" i="3"/>
  <c r="Q91" i="3"/>
  <c r="Q135" i="3"/>
  <c r="Q54" i="3"/>
  <c r="Q223" i="3"/>
  <c r="Q120" i="3"/>
  <c r="Q164" i="3"/>
  <c r="Q93" i="3"/>
  <c r="Q75" i="3"/>
  <c r="Q313" i="3"/>
  <c r="Q253" i="3"/>
  <c r="Q100" i="3"/>
  <c r="Q166" i="3"/>
  <c r="Q177" i="3"/>
  <c r="Q86" i="3"/>
  <c r="Q265" i="3"/>
  <c r="Q114" i="3"/>
  <c r="Q237" i="3"/>
  <c r="Q89" i="3"/>
  <c r="Q42" i="3"/>
  <c r="Q155" i="3"/>
  <c r="Q47" i="3"/>
  <c r="Q258" i="3"/>
  <c r="Q197" i="3"/>
  <c r="Q283" i="3"/>
  <c r="Q133" i="3"/>
  <c r="Q309" i="3"/>
  <c r="Q293" i="3"/>
  <c r="Q286" i="3"/>
  <c r="Q199" i="3"/>
  <c r="O141" i="3"/>
  <c r="O190" i="3"/>
  <c r="O50" i="3"/>
  <c r="O45" i="3"/>
  <c r="O119" i="3"/>
  <c r="O288" i="3"/>
  <c r="O37" i="3"/>
  <c r="O49" i="3"/>
  <c r="O244" i="3"/>
  <c r="O67" i="3"/>
  <c r="O135" i="3"/>
  <c r="O96" i="3"/>
  <c r="O69" i="3"/>
  <c r="O104" i="3"/>
  <c r="O74" i="3"/>
  <c r="O255" i="3"/>
  <c r="O241" i="3"/>
  <c r="O66" i="3"/>
  <c r="O28" i="3"/>
  <c r="O147" i="3"/>
  <c r="O42" i="3"/>
  <c r="O186" i="3"/>
  <c r="O207" i="3"/>
  <c r="O54" i="3"/>
  <c r="O60" i="3"/>
  <c r="O136" i="3"/>
  <c r="O82" i="3"/>
  <c r="O134" i="3"/>
  <c r="O109" i="3"/>
  <c r="O257" i="3"/>
  <c r="O101" i="3"/>
  <c r="O309" i="3"/>
  <c r="O196" i="3"/>
  <c r="O301" i="3"/>
  <c r="O25" i="3"/>
  <c r="O276" i="3"/>
  <c r="O103" i="3"/>
  <c r="O100" i="3"/>
  <c r="O172" i="3"/>
  <c r="O105" i="3"/>
  <c r="O120" i="3"/>
  <c r="O51" i="3"/>
  <c r="O156" i="3"/>
  <c r="O24" i="3"/>
  <c r="O298" i="3"/>
  <c r="O155" i="3"/>
  <c r="O39" i="3"/>
  <c r="O333" i="3"/>
  <c r="O246" i="3"/>
  <c r="O30" i="3"/>
  <c r="O131" i="3"/>
  <c r="O221" i="3"/>
  <c r="O76" i="3"/>
  <c r="O216" i="3"/>
  <c r="O23" i="3"/>
  <c r="O117" i="3"/>
  <c r="O121" i="3"/>
  <c r="O267" i="3"/>
  <c r="O84" i="3"/>
  <c r="O222" i="3"/>
  <c r="O208" i="3"/>
  <c r="O289" i="3"/>
  <c r="O295" i="3"/>
  <c r="O225" i="3"/>
  <c r="O56" i="3"/>
  <c r="O132" i="3"/>
  <c r="O194" i="3"/>
  <c r="O158" i="3"/>
  <c r="O285" i="3"/>
  <c r="O242" i="3"/>
  <c r="O195" i="3"/>
  <c r="O46" i="3"/>
  <c r="O230" i="3"/>
  <c r="O68" i="3"/>
  <c r="O270" i="3"/>
  <c r="O154" i="3"/>
  <c r="O116" i="3"/>
  <c r="O77" i="3"/>
  <c r="O219" i="3"/>
  <c r="O53" i="3"/>
  <c r="O258" i="3"/>
  <c r="O29" i="3"/>
  <c r="O173" i="3"/>
  <c r="O314" i="3"/>
  <c r="O36" i="3"/>
  <c r="O181" i="3"/>
  <c r="O185" i="3"/>
  <c r="O316" i="3"/>
  <c r="O90" i="3"/>
  <c r="O179" i="3"/>
  <c r="O151" i="3"/>
  <c r="O280" i="3"/>
  <c r="O251" i="3"/>
  <c r="O305" i="3"/>
  <c r="O48" i="3"/>
  <c r="O87" i="3"/>
  <c r="O89" i="3"/>
  <c r="O228" i="3"/>
  <c r="O169" i="3"/>
  <c r="O341" i="3"/>
  <c r="O211" i="3"/>
  <c r="O205" i="3"/>
  <c r="O174" i="3"/>
  <c r="O128" i="3"/>
  <c r="O26" i="3"/>
  <c r="O137" i="3"/>
  <c r="O234" i="3"/>
  <c r="O35" i="3"/>
  <c r="O287" i="3"/>
  <c r="O55" i="3"/>
  <c r="O202" i="3"/>
  <c r="O27" i="3"/>
  <c r="O188" i="3"/>
  <c r="O323" i="3"/>
  <c r="O63" i="3"/>
  <c r="O243" i="3"/>
  <c r="O271" i="3"/>
  <c r="O325" i="3"/>
  <c r="O160" i="3"/>
  <c r="O106" i="3"/>
  <c r="O283" i="3"/>
  <c r="O326" i="3"/>
  <c r="O175" i="3"/>
  <c r="O296" i="3"/>
  <c r="O47" i="3"/>
  <c r="O149" i="3"/>
  <c r="O153" i="3"/>
  <c r="O292" i="3"/>
  <c r="O231" i="3"/>
  <c r="O306" i="3"/>
  <c r="O319" i="3"/>
  <c r="O72" i="3"/>
  <c r="O307" i="3"/>
  <c r="O138" i="3"/>
  <c r="O294" i="3"/>
  <c r="O148" i="3"/>
  <c r="O61" i="3"/>
  <c r="O232" i="3"/>
  <c r="O163" i="3"/>
  <c r="O41" i="3"/>
  <c r="O78" i="3"/>
  <c r="O108" i="3"/>
  <c r="O161" i="3"/>
  <c r="O21" i="3"/>
  <c r="O187" i="3"/>
  <c r="O328" i="3"/>
  <c r="O79" i="3"/>
  <c r="O212" i="3"/>
  <c r="O200" i="3"/>
  <c r="O273" i="3"/>
  <c r="O85" i="3"/>
  <c r="O170" i="3"/>
  <c r="O126" i="3"/>
  <c r="O237" i="3"/>
  <c r="O62" i="3"/>
  <c r="O278" i="3"/>
  <c r="O31" i="3"/>
  <c r="O213" i="3"/>
  <c r="O215" i="3"/>
  <c r="O282" i="3"/>
  <c r="O184" i="3"/>
  <c r="O249" i="3"/>
  <c r="O75" i="3"/>
  <c r="O264" i="3"/>
  <c r="O64" i="3"/>
  <c r="O197" i="3"/>
  <c r="O165" i="3"/>
  <c r="O59" i="3"/>
  <c r="O293" i="3"/>
  <c r="O178" i="3"/>
  <c r="O73" i="3"/>
  <c r="O337" i="3"/>
  <c r="O144" i="3"/>
  <c r="O238" i="3"/>
  <c r="O57" i="3"/>
  <c r="O146" i="3"/>
  <c r="O81" i="3"/>
  <c r="O171" i="3"/>
  <c r="O143" i="3"/>
  <c r="O272" i="3"/>
  <c r="O91" i="3"/>
  <c r="O235" i="3"/>
  <c r="O206" i="3"/>
  <c r="O320" i="3"/>
  <c r="O142" i="3"/>
  <c r="O253" i="3"/>
  <c r="O107" i="3"/>
  <c r="O180" i="3"/>
  <c r="O168" i="3"/>
  <c r="O233" i="3"/>
  <c r="O127" i="3"/>
  <c r="O248" i="3"/>
  <c r="O201" i="3"/>
  <c r="O38" i="3"/>
  <c r="O93" i="3"/>
  <c r="O122" i="3"/>
  <c r="O204" i="3"/>
  <c r="O92" i="3"/>
  <c r="O34" i="3"/>
  <c r="O177" i="3"/>
  <c r="O111" i="3"/>
  <c r="O303" i="3"/>
  <c r="O140" i="3"/>
  <c r="O110" i="3"/>
  <c r="O124" i="3"/>
  <c r="O97" i="3"/>
  <c r="O22" i="3"/>
  <c r="O152" i="3"/>
  <c r="O98" i="3"/>
  <c r="O239" i="3"/>
  <c r="O311" i="3"/>
  <c r="O125" i="3"/>
  <c r="O129" i="3"/>
  <c r="O268" i="3"/>
  <c r="O247" i="3"/>
  <c r="O224" i="3"/>
  <c r="O336" i="3"/>
  <c r="O88" i="3"/>
  <c r="O139" i="3"/>
  <c r="O263" i="3"/>
  <c r="O313" i="3"/>
  <c r="O199" i="3"/>
  <c r="O329" i="3"/>
  <c r="O223" i="3"/>
  <c r="O113" i="3"/>
  <c r="O210" i="3"/>
  <c r="O192" i="3"/>
  <c r="O114" i="3"/>
  <c r="O95" i="3"/>
  <c r="O40" i="3"/>
  <c r="O159" i="3"/>
  <c r="O115" i="3"/>
  <c r="O52" i="3"/>
  <c r="O133" i="3"/>
  <c r="O300" i="3"/>
  <c r="O99" i="3"/>
  <c r="O250" i="3"/>
  <c r="O32" i="3"/>
  <c r="O83" i="3"/>
  <c r="O162" i="3"/>
  <c r="O118" i="3"/>
  <c r="O229" i="3"/>
  <c r="O189" i="3"/>
  <c r="O193" i="3"/>
  <c r="O322" i="3"/>
  <c r="O145" i="3"/>
  <c r="O284" i="3"/>
  <c r="O44" i="3"/>
  <c r="O123" i="3"/>
  <c r="O203" i="3"/>
  <c r="O183" i="3"/>
  <c r="O312" i="3"/>
  <c r="O94" i="3"/>
  <c r="O302" i="3"/>
  <c r="O33" i="3"/>
  <c r="O245" i="3"/>
  <c r="O291" i="3"/>
  <c r="O342" i="3"/>
  <c r="O176" i="3"/>
  <c r="O218" i="3"/>
  <c r="O71" i="3"/>
  <c r="O254" i="3"/>
  <c r="O157" i="3"/>
  <c r="O65" i="3"/>
  <c r="O226" i="3"/>
  <c r="O297" i="3"/>
  <c r="O164" i="3"/>
  <c r="O191" i="3"/>
  <c r="O58" i="3"/>
  <c r="O80" i="3"/>
  <c r="O227" i="3"/>
  <c r="O198" i="3"/>
  <c r="O339" i="3"/>
  <c r="O252" i="3"/>
  <c r="O279" i="3"/>
  <c r="O332" i="3"/>
  <c r="O209" i="3"/>
  <c r="O266" i="3"/>
  <c r="O43" i="3"/>
  <c r="O112" i="3"/>
  <c r="O130" i="3"/>
  <c r="O70" i="3"/>
  <c r="O286" i="3"/>
  <c r="O182" i="3"/>
  <c r="O318" i="3"/>
  <c r="O214" i="3"/>
  <c r="O330" i="3"/>
  <c r="O269" i="3"/>
  <c r="O259" i="3"/>
  <c r="O310" i="3"/>
  <c r="O340" i="3"/>
  <c r="O308" i="3"/>
  <c r="O261" i="3"/>
  <c r="O335" i="3"/>
  <c r="O274" i="3"/>
  <c r="O324" i="3"/>
  <c r="O338" i="3"/>
  <c r="O327" i="3"/>
  <c r="O236" i="3"/>
  <c r="O265" i="3"/>
  <c r="O86" i="3"/>
  <c r="O240" i="3"/>
  <c r="O334" i="3"/>
  <c r="O167" i="3"/>
  <c r="O217" i="3"/>
  <c r="O220" i="3"/>
  <c r="O321" i="3"/>
  <c r="O290" i="3"/>
  <c r="O281" i="3"/>
  <c r="O150" i="3"/>
  <c r="O275" i="3"/>
  <c r="O256" i="3"/>
  <c r="O317" i="3"/>
  <c r="O262" i="3"/>
  <c r="O277" i="3"/>
  <c r="O331" i="3"/>
  <c r="O304" i="3"/>
  <c r="O102" i="3"/>
  <c r="O315" i="3"/>
  <c r="O166" i="3"/>
  <c r="O260" i="3"/>
  <c r="O299" i="3"/>
  <c r="E6" i="3"/>
  <c r="E9" i="3" s="1"/>
  <c r="E10" i="3" s="1"/>
  <c r="E5" i="3"/>
  <c r="O21" i="7"/>
  <c r="O23" i="7"/>
  <c r="O41" i="7"/>
  <c r="O66" i="7"/>
  <c r="O84" i="7"/>
  <c r="O70" i="7"/>
  <c r="O112" i="7"/>
  <c r="O73" i="7"/>
  <c r="O141" i="7"/>
  <c r="O71" i="7"/>
  <c r="O56" i="7"/>
  <c r="O131" i="7"/>
  <c r="O148" i="7"/>
  <c r="O200" i="7"/>
  <c r="O94" i="7"/>
  <c r="O172" i="7"/>
  <c r="O161" i="7"/>
  <c r="O143" i="7"/>
  <c r="O121" i="7"/>
  <c r="O204" i="7"/>
  <c r="O270" i="7"/>
  <c r="O198" i="7"/>
  <c r="O175" i="7"/>
  <c r="O163" i="7"/>
  <c r="O234" i="7"/>
  <c r="O182" i="7"/>
  <c r="O247" i="7"/>
  <c r="O201" i="7"/>
  <c r="O255" i="7"/>
  <c r="O318" i="7"/>
  <c r="O263" i="7"/>
  <c r="O202" i="7"/>
  <c r="O291" i="7"/>
  <c r="O266" i="7"/>
  <c r="O228" i="7"/>
  <c r="O248" i="7"/>
  <c r="O274" i="7"/>
  <c r="O309" i="7"/>
  <c r="O329" i="7"/>
  <c r="O305" i="7"/>
  <c r="O292" i="7"/>
  <c r="O29" i="7"/>
  <c r="O24" i="7"/>
  <c r="O42" i="7"/>
  <c r="O43" i="7"/>
  <c r="O44" i="7"/>
  <c r="O35" i="7"/>
  <c r="O53" i="7"/>
  <c r="O101" i="7"/>
  <c r="O100" i="7"/>
  <c r="O95" i="7"/>
  <c r="O78" i="7"/>
  <c r="O107" i="7"/>
  <c r="O160" i="7"/>
  <c r="O99" i="7"/>
  <c r="O119" i="7"/>
  <c r="O114" i="7"/>
  <c r="O196" i="7"/>
  <c r="O199" i="7"/>
  <c r="O170" i="7"/>
  <c r="O230" i="7"/>
  <c r="O116" i="7"/>
  <c r="O179" i="7"/>
  <c r="O124" i="7"/>
  <c r="O173" i="7"/>
  <c r="O197" i="7"/>
  <c r="O212" i="7"/>
  <c r="O185" i="7"/>
  <c r="O213" i="7"/>
  <c r="O283" i="7"/>
  <c r="O342" i="7"/>
  <c r="O269" i="7"/>
  <c r="O257" i="7"/>
  <c r="O315" i="7"/>
  <c r="O314" i="7"/>
  <c r="O272" i="7"/>
  <c r="O37" i="7"/>
  <c r="O32" i="7"/>
  <c r="O46" i="7"/>
  <c r="O47" i="7"/>
  <c r="O48" i="7"/>
  <c r="O45" i="7"/>
  <c r="O67" i="7"/>
  <c r="O109" i="7"/>
  <c r="O108" i="7"/>
  <c r="O97" i="7"/>
  <c r="O80" i="7"/>
  <c r="O87" i="7"/>
  <c r="O168" i="7"/>
  <c r="O120" i="7"/>
  <c r="O122" i="7"/>
  <c r="O123" i="7"/>
  <c r="O110" i="7"/>
  <c r="O127" i="7"/>
  <c r="O174" i="7"/>
  <c r="O238" i="7"/>
  <c r="O118" i="7"/>
  <c r="O183" i="7"/>
  <c r="O145" i="7"/>
  <c r="O206" i="7"/>
  <c r="O240" i="7"/>
  <c r="O216" i="7"/>
  <c r="O233" i="7"/>
  <c r="O215" i="7"/>
  <c r="O289" i="7"/>
  <c r="O203" i="7"/>
  <c r="O293" i="7"/>
  <c r="O276" i="7"/>
  <c r="O323" i="7"/>
  <c r="O322" i="7"/>
  <c r="O275" i="7"/>
  <c r="O224" i="7"/>
  <c r="O319" i="7"/>
  <c r="O296" i="7"/>
  <c r="O312" i="7"/>
  <c r="O333" i="7"/>
  <c r="O22" i="7"/>
  <c r="O40" i="7"/>
  <c r="O27" i="7"/>
  <c r="O72" i="7"/>
  <c r="O52" i="7"/>
  <c r="O63" i="7"/>
  <c r="O76" i="7"/>
  <c r="O117" i="7"/>
  <c r="O62" i="7"/>
  <c r="O51" i="7"/>
  <c r="O85" i="7"/>
  <c r="O105" i="7"/>
  <c r="O176" i="7"/>
  <c r="O129" i="7"/>
  <c r="O128" i="7"/>
  <c r="O132" i="7"/>
  <c r="O126" i="7"/>
  <c r="O156" i="7"/>
  <c r="O186" i="7"/>
  <c r="O246" i="7"/>
  <c r="O135" i="7"/>
  <c r="O188" i="7"/>
  <c r="O147" i="7"/>
  <c r="O209" i="7"/>
  <c r="O244" i="7"/>
  <c r="O220" i="7"/>
  <c r="O237" i="7"/>
  <c r="O219" i="7"/>
  <c r="O294" i="7"/>
  <c r="O236" i="7"/>
  <c r="O191" i="7"/>
  <c r="O279" i="7"/>
  <c r="O331" i="7"/>
  <c r="O330" i="7"/>
  <c r="O25" i="7"/>
  <c r="O75" i="7"/>
  <c r="O83" i="7"/>
  <c r="O125" i="7"/>
  <c r="O54" i="7"/>
  <c r="O139" i="7"/>
  <c r="O98" i="7"/>
  <c r="O155" i="7"/>
  <c r="O159" i="7"/>
  <c r="O254" i="7"/>
  <c r="O113" i="7"/>
  <c r="O218" i="7"/>
  <c r="O241" i="7"/>
  <c r="O223" i="7"/>
  <c r="O256" i="7"/>
  <c r="O285" i="7"/>
  <c r="O338" i="7"/>
  <c r="O260" i="7"/>
  <c r="O327" i="7"/>
  <c r="O328" i="7"/>
  <c r="O341" i="7"/>
  <c r="O33" i="7"/>
  <c r="O81" i="7"/>
  <c r="O104" i="7"/>
  <c r="O133" i="7"/>
  <c r="O28" i="7"/>
  <c r="O142" i="7"/>
  <c r="O89" i="7"/>
  <c r="O158" i="7"/>
  <c r="O178" i="7"/>
  <c r="O262" i="7"/>
  <c r="O171" i="7"/>
  <c r="O226" i="7"/>
  <c r="O245" i="7"/>
  <c r="O253" i="7"/>
  <c r="O261" i="7"/>
  <c r="O288" i="7"/>
  <c r="O210" i="7"/>
  <c r="O217" i="7"/>
  <c r="O335" i="7"/>
  <c r="O284" i="7"/>
  <c r="O332" i="7"/>
  <c r="O26" i="7"/>
  <c r="O92" i="7"/>
  <c r="O57" i="7"/>
  <c r="O149" i="7"/>
  <c r="O59" i="7"/>
  <c r="O151" i="7"/>
  <c r="O103" i="7"/>
  <c r="O165" i="7"/>
  <c r="O146" i="7"/>
  <c r="O278" i="7"/>
  <c r="O177" i="7"/>
  <c r="O242" i="7"/>
  <c r="O251" i="7"/>
  <c r="O277" i="7"/>
  <c r="O265" i="7"/>
  <c r="O299" i="7"/>
  <c r="O232" i="7"/>
  <c r="O235" i="7"/>
  <c r="O308" i="7"/>
  <c r="O320" i="7"/>
  <c r="O324" i="7"/>
  <c r="O34" i="7"/>
  <c r="O36" i="7"/>
  <c r="O60" i="7"/>
  <c r="O157" i="7"/>
  <c r="O69" i="7"/>
  <c r="O154" i="7"/>
  <c r="O106" i="7"/>
  <c r="O187" i="7"/>
  <c r="O152" i="7"/>
  <c r="O286" i="7"/>
  <c r="O115" i="7"/>
  <c r="O250" i="7"/>
  <c r="O181" i="7"/>
  <c r="O280" i="7"/>
  <c r="O267" i="7"/>
  <c r="O307" i="7"/>
  <c r="O264" i="7"/>
  <c r="O249" i="7"/>
  <c r="O336" i="7"/>
  <c r="O321" i="7"/>
  <c r="O325" i="7"/>
  <c r="O30" i="7"/>
  <c r="O50" i="7"/>
  <c r="O55" i="7"/>
  <c r="O49" i="7"/>
  <c r="O65" i="7"/>
  <c r="O93" i="7"/>
  <c r="O184" i="7"/>
  <c r="O137" i="7"/>
  <c r="O130" i="7"/>
  <c r="O189" i="7"/>
  <c r="O162" i="7"/>
  <c r="O150" i="7"/>
  <c r="O268" i="7"/>
  <c r="O239" i="7"/>
  <c r="O302" i="7"/>
  <c r="O229" i="7"/>
  <c r="O339" i="7"/>
  <c r="O281" i="7"/>
  <c r="O252" i="7"/>
  <c r="O337" i="7"/>
  <c r="O313" i="7"/>
  <c r="O282" i="7"/>
  <c r="O38" i="7"/>
  <c r="O58" i="7"/>
  <c r="O61" i="7"/>
  <c r="O64" i="7"/>
  <c r="O68" i="7"/>
  <c r="O102" i="7"/>
  <c r="O192" i="7"/>
  <c r="O164" i="7"/>
  <c r="O138" i="7"/>
  <c r="O195" i="7"/>
  <c r="O166" i="7"/>
  <c r="O153" i="7"/>
  <c r="O271" i="7"/>
  <c r="O243" i="7"/>
  <c r="O310" i="7"/>
  <c r="O259" i="7"/>
  <c r="O225" i="7"/>
  <c r="O290" i="7"/>
  <c r="O295" i="7"/>
  <c r="O273" i="7"/>
  <c r="O287" i="7"/>
  <c r="O297" i="7"/>
  <c r="O31" i="7"/>
  <c r="O74" i="7"/>
  <c r="O88" i="7"/>
  <c r="O79" i="7"/>
  <c r="O77" i="7"/>
  <c r="O134" i="7"/>
  <c r="O208" i="7"/>
  <c r="O180" i="7"/>
  <c r="O190" i="7"/>
  <c r="O214" i="7"/>
  <c r="O136" i="7"/>
  <c r="O167" i="7"/>
  <c r="O211" i="7"/>
  <c r="O194" i="7"/>
  <c r="O326" i="7"/>
  <c r="O221" i="7"/>
  <c r="O298" i="7"/>
  <c r="O227" i="7"/>
  <c r="O303" i="7"/>
  <c r="O300" i="7"/>
  <c r="O304" i="7"/>
  <c r="O316" i="7"/>
  <c r="O39" i="7"/>
  <c r="O82" i="7"/>
  <c r="O96" i="7"/>
  <c r="O86" i="7"/>
  <c r="O91" i="7"/>
  <c r="O140" i="7"/>
  <c r="O90" i="7"/>
  <c r="O111" i="7"/>
  <c r="O193" i="7"/>
  <c r="O222" i="7"/>
  <c r="O144" i="7"/>
  <c r="O169" i="7"/>
  <c r="O207" i="7"/>
  <c r="O205" i="7"/>
  <c r="O334" i="7"/>
  <c r="O231" i="7"/>
  <c r="O306" i="7"/>
  <c r="O258" i="7"/>
  <c r="O311" i="7"/>
  <c r="O301" i="7"/>
  <c r="O340" i="7"/>
  <c r="O317" i="7"/>
  <c r="E5" i="7"/>
  <c r="E4" i="3"/>
  <c r="P18" i="7"/>
  <c r="O18" i="3"/>
  <c r="Q18" i="7"/>
  <c r="Q18" i="3"/>
  <c r="P18" i="3"/>
  <c r="O18" i="7"/>
  <c r="M22" i="3" l="1"/>
  <c r="M35" i="3"/>
  <c r="M325" i="3"/>
  <c r="M27" i="3"/>
  <c r="M335" i="3"/>
  <c r="M267" i="3"/>
  <c r="M320" i="3"/>
  <c r="M332" i="3"/>
  <c r="M294" i="3"/>
  <c r="M331" i="3"/>
  <c r="M263" i="3"/>
  <c r="M38" i="3"/>
  <c r="M31" i="3"/>
  <c r="M342" i="3"/>
  <c r="M28" i="3"/>
  <c r="M299" i="3"/>
  <c r="M235" i="3"/>
  <c r="M284" i="3"/>
  <c r="M301" i="3"/>
  <c r="M262" i="3"/>
  <c r="M295" i="3"/>
  <c r="M231" i="3"/>
  <c r="M304" i="3"/>
  <c r="M25" i="3"/>
  <c r="M334" i="3"/>
  <c r="M329" i="3"/>
  <c r="M251" i="3"/>
  <c r="M276" i="3"/>
  <c r="M302" i="3"/>
  <c r="M311" i="3"/>
  <c r="M223" i="3"/>
  <c r="M288" i="3"/>
  <c r="M297" i="3"/>
  <c r="M266" i="3"/>
  <c r="M172" i="3"/>
  <c r="M108" i="3"/>
  <c r="M256" i="3"/>
  <c r="M173" i="3"/>
  <c r="M281" i="3"/>
  <c r="M220" i="3"/>
  <c r="M234" i="3"/>
  <c r="M199" i="3"/>
  <c r="M135" i="3"/>
  <c r="M245" i="3"/>
  <c r="M152" i="3"/>
  <c r="M293" i="3"/>
  <c r="M193" i="3"/>
  <c r="M129" i="3"/>
  <c r="M178" i="3"/>
  <c r="M203" i="3"/>
  <c r="M139" i="3"/>
  <c r="M88" i="3"/>
  <c r="M79" i="3"/>
  <c r="M138" i="3"/>
  <c r="M89" i="3"/>
  <c r="M150" i="3"/>
  <c r="M78" i="3"/>
  <c r="V12" i="3"/>
  <c r="V7" i="3"/>
  <c r="M46" i="3"/>
  <c r="M55" i="3"/>
  <c r="V14" i="3"/>
  <c r="M50" i="3"/>
  <c r="M26" i="3"/>
  <c r="M30" i="3"/>
  <c r="M36" i="3"/>
  <c r="M318" i="3"/>
  <c r="M314" i="3"/>
  <c r="M227" i="3"/>
  <c r="M260" i="3"/>
  <c r="M278" i="3"/>
  <c r="M287" i="3"/>
  <c r="M340" i="3"/>
  <c r="M272" i="3"/>
  <c r="M323" i="3"/>
  <c r="M250" i="3"/>
  <c r="M156" i="3"/>
  <c r="M92" i="3"/>
  <c r="M237" i="3"/>
  <c r="M157" i="3"/>
  <c r="M257" i="3"/>
  <c r="M198" i="3"/>
  <c r="M226" i="3"/>
  <c r="M183" i="3"/>
  <c r="M119" i="3"/>
  <c r="M200" i="3"/>
  <c r="M136" i="3"/>
  <c r="M277" i="3"/>
  <c r="M177" i="3"/>
  <c r="M229" i="3"/>
  <c r="M253" i="3"/>
  <c r="M187" i="3"/>
  <c r="M123" i="3"/>
  <c r="M75" i="3"/>
  <c r="M101" i="3"/>
  <c r="M117" i="3"/>
  <c r="M80" i="3"/>
  <c r="M134" i="3"/>
  <c r="M63" i="3"/>
  <c r="V4" i="3"/>
  <c r="M45" i="3"/>
  <c r="V22" i="3"/>
  <c r="V19" i="3"/>
  <c r="V2" i="3"/>
  <c r="V21" i="3"/>
  <c r="M34" i="3"/>
  <c r="M42" i="3"/>
  <c r="M333" i="3"/>
  <c r="M33" i="3"/>
  <c r="M291" i="3"/>
  <c r="M338" i="3"/>
  <c r="M316" i="3"/>
  <c r="M254" i="3"/>
  <c r="M271" i="3"/>
  <c r="M321" i="3"/>
  <c r="M330" i="3"/>
  <c r="M298" i="3"/>
  <c r="M204" i="3"/>
  <c r="M140" i="3"/>
  <c r="M76" i="3"/>
  <c r="M205" i="3"/>
  <c r="M141" i="3"/>
  <c r="M240" i="3"/>
  <c r="M182" i="3"/>
  <c r="M218" i="3"/>
  <c r="M167" i="3"/>
  <c r="M103" i="3"/>
  <c r="M184" i="3"/>
  <c r="M120" i="3"/>
  <c r="M248" i="3"/>
  <c r="M161" i="3"/>
  <c r="M210" i="3"/>
  <c r="M233" i="3"/>
  <c r="M171" i="3"/>
  <c r="M121" i="3"/>
  <c r="M122" i="3"/>
  <c r="M73" i="3"/>
  <c r="M98" i="3"/>
  <c r="M109" i="3"/>
  <c r="M97" i="3"/>
  <c r="M54" i="3"/>
  <c r="M61" i="3"/>
  <c r="M77" i="3"/>
  <c r="V15" i="3"/>
  <c r="V3" i="3"/>
  <c r="M49" i="3"/>
  <c r="M29" i="3"/>
  <c r="M317" i="3"/>
  <c r="M23" i="3"/>
  <c r="M283" i="3"/>
  <c r="M308" i="3"/>
  <c r="M309" i="3"/>
  <c r="M246" i="3"/>
  <c r="M255" i="3"/>
  <c r="M315" i="3"/>
  <c r="M319" i="3"/>
  <c r="M290" i="3"/>
  <c r="M196" i="3"/>
  <c r="M132" i="3"/>
  <c r="M68" i="3"/>
  <c r="M197" i="3"/>
  <c r="M133" i="3"/>
  <c r="M230" i="3"/>
  <c r="M174" i="3"/>
  <c r="M216" i="3"/>
  <c r="M159" i="3"/>
  <c r="M95" i="3"/>
  <c r="M176" i="3"/>
  <c r="M112" i="3"/>
  <c r="M242" i="3"/>
  <c r="M153" i="3"/>
  <c r="M202" i="3"/>
  <c r="M225" i="3"/>
  <c r="M163" i="3"/>
  <c r="M102" i="3"/>
  <c r="M114" i="3"/>
  <c r="M162" i="3"/>
  <c r="M113" i="3"/>
  <c r="M91" i="3"/>
  <c r="M59" i="3"/>
  <c r="M51" i="3"/>
  <c r="M58" i="3"/>
  <c r="M69" i="3"/>
  <c r="V10" i="3"/>
  <c r="M53" i="3"/>
  <c r="V13" i="3"/>
  <c r="M24" i="3"/>
  <c r="M21" i="3"/>
  <c r="M39" i="3"/>
  <c r="M275" i="3"/>
  <c r="M300" i="3"/>
  <c r="M328" i="3"/>
  <c r="M238" i="3"/>
  <c r="M247" i="3"/>
  <c r="M312" i="3"/>
  <c r="M313" i="3"/>
  <c r="M282" i="3"/>
  <c r="M188" i="3"/>
  <c r="M124" i="3"/>
  <c r="M60" i="3"/>
  <c r="M189" i="3"/>
  <c r="M125" i="3"/>
  <c r="M228" i="3"/>
  <c r="M166" i="3"/>
  <c r="M214" i="3"/>
  <c r="M151" i="3"/>
  <c r="M87" i="3"/>
  <c r="M168" i="3"/>
  <c r="M104" i="3"/>
  <c r="M209" i="3"/>
  <c r="M145" i="3"/>
  <c r="M194" i="3"/>
  <c r="M217" i="3"/>
  <c r="M155" i="3"/>
  <c r="M94" i="3"/>
  <c r="M105" i="3"/>
  <c r="M154" i="3"/>
  <c r="M107" i="3"/>
  <c r="M83" i="3"/>
  <c r="M56" i="3"/>
  <c r="M43" i="3"/>
  <c r="M44" i="3"/>
  <c r="M65" i="3"/>
  <c r="V6" i="3"/>
  <c r="M48" i="3"/>
  <c r="M67" i="3"/>
  <c r="M40" i="3"/>
  <c r="M37" i="3"/>
  <c r="M337" i="3"/>
  <c r="M259" i="3"/>
  <c r="M292" i="3"/>
  <c r="M310" i="3"/>
  <c r="M324" i="3"/>
  <c r="M239" i="3"/>
  <c r="M296" i="3"/>
  <c r="M305" i="3"/>
  <c r="M274" i="3"/>
  <c r="M180" i="3"/>
  <c r="M116" i="3"/>
  <c r="M265" i="3"/>
  <c r="M181" i="3"/>
  <c r="M289" i="3"/>
  <c r="M222" i="3"/>
  <c r="M236" i="3"/>
  <c r="M207" i="3"/>
  <c r="M143" i="3"/>
  <c r="M261" i="3"/>
  <c r="M160" i="3"/>
  <c r="M96" i="3"/>
  <c r="M201" i="3"/>
  <c r="M137" i="3"/>
  <c r="M186" i="3"/>
  <c r="M211" i="3"/>
  <c r="M147" i="3"/>
  <c r="M90" i="3"/>
  <c r="M99" i="3"/>
  <c r="M146" i="3"/>
  <c r="M93" i="3"/>
  <c r="M158" i="3"/>
  <c r="M81" i="3"/>
  <c r="V17" i="3"/>
  <c r="V16" i="3"/>
  <c r="M64" i="3"/>
  <c r="M57" i="3"/>
  <c r="V18" i="3"/>
  <c r="M62" i="3"/>
  <c r="M41" i="3"/>
  <c r="M268" i="3"/>
  <c r="M280" i="3"/>
  <c r="M100" i="3"/>
  <c r="M206" i="3"/>
  <c r="M208" i="3"/>
  <c r="M244" i="3"/>
  <c r="M86" i="3"/>
  <c r="M142" i="3"/>
  <c r="V24" i="3"/>
  <c r="M341" i="3"/>
  <c r="M322" i="3"/>
  <c r="M264" i="3"/>
  <c r="M84" i="3"/>
  <c r="M190" i="3"/>
  <c r="M192" i="3"/>
  <c r="M221" i="3"/>
  <c r="M126" i="3"/>
  <c r="M106" i="3"/>
  <c r="V20" i="3"/>
  <c r="M326" i="3"/>
  <c r="M286" i="3"/>
  <c r="M339" i="3"/>
  <c r="M252" i="3"/>
  <c r="M232" i="3"/>
  <c r="M144" i="3"/>
  <c r="M170" i="3"/>
  <c r="M118" i="3"/>
  <c r="M72" i="3"/>
  <c r="M47" i="3"/>
  <c r="M32" i="3"/>
  <c r="M270" i="3"/>
  <c r="M306" i="3"/>
  <c r="M213" i="3"/>
  <c r="M224" i="3"/>
  <c r="M128" i="3"/>
  <c r="M241" i="3"/>
  <c r="M82" i="3"/>
  <c r="M66" i="3"/>
  <c r="V5" i="3"/>
  <c r="M327" i="3"/>
  <c r="M303" i="3"/>
  <c r="M258" i="3"/>
  <c r="M165" i="3"/>
  <c r="M191" i="3"/>
  <c r="M285" i="3"/>
  <c r="M195" i="3"/>
  <c r="M130" i="3"/>
  <c r="V8" i="3"/>
  <c r="V9" i="3"/>
  <c r="M307" i="3"/>
  <c r="M279" i="3"/>
  <c r="M212" i="3"/>
  <c r="M149" i="3"/>
  <c r="M175" i="3"/>
  <c r="M269" i="3"/>
  <c r="M179" i="3"/>
  <c r="M110" i="3"/>
  <c r="M70" i="3"/>
  <c r="M74" i="3"/>
  <c r="M219" i="3"/>
  <c r="M336" i="3"/>
  <c r="M148" i="3"/>
  <c r="M249" i="3"/>
  <c r="M111" i="3"/>
  <c r="M169" i="3"/>
  <c r="M115" i="3"/>
  <c r="M71" i="3"/>
  <c r="V11" i="3"/>
  <c r="M243" i="3"/>
  <c r="M52" i="3"/>
  <c r="M215" i="3"/>
  <c r="V23" i="3"/>
  <c r="M164" i="3"/>
  <c r="M273" i="3"/>
  <c r="M127" i="3"/>
  <c r="M185" i="3"/>
  <c r="M131" i="3"/>
  <c r="M85" i="3"/>
  <c r="E4" i="7"/>
  <c r="N127" i="3" l="1"/>
  <c r="R127" i="3"/>
  <c r="N279" i="3"/>
  <c r="R279" i="3"/>
  <c r="N118" i="3"/>
  <c r="R118" i="3"/>
  <c r="R100" i="3"/>
  <c r="N100" i="3"/>
  <c r="R143" i="3"/>
  <c r="N143" i="3"/>
  <c r="R115" i="3"/>
  <c r="N115" i="3"/>
  <c r="N307" i="3"/>
  <c r="R307" i="3"/>
  <c r="N224" i="3"/>
  <c r="R224" i="3"/>
  <c r="N106" i="3"/>
  <c r="R106" i="3"/>
  <c r="N280" i="3"/>
  <c r="R280" i="3"/>
  <c r="N207" i="3"/>
  <c r="R207" i="3"/>
  <c r="N164" i="3"/>
  <c r="R164" i="3"/>
  <c r="N169" i="3"/>
  <c r="R169" i="3"/>
  <c r="R110" i="3"/>
  <c r="N110" i="3"/>
  <c r="R303" i="3"/>
  <c r="N303" i="3"/>
  <c r="N213" i="3"/>
  <c r="R213" i="3"/>
  <c r="R144" i="3"/>
  <c r="N144" i="3"/>
  <c r="N126" i="3"/>
  <c r="R126" i="3"/>
  <c r="N268" i="3"/>
  <c r="R268" i="3"/>
  <c r="N81" i="3"/>
  <c r="R81" i="3"/>
  <c r="N186" i="3"/>
  <c r="R186" i="3"/>
  <c r="N236" i="3"/>
  <c r="R236" i="3"/>
  <c r="N305" i="3"/>
  <c r="R305" i="3"/>
  <c r="N37" i="3"/>
  <c r="R37" i="3"/>
  <c r="R56" i="3"/>
  <c r="N56" i="3"/>
  <c r="R194" i="3"/>
  <c r="N194" i="3"/>
  <c r="R166" i="3"/>
  <c r="N166" i="3"/>
  <c r="R313" i="3"/>
  <c r="N313" i="3"/>
  <c r="N21" i="3"/>
  <c r="R21" i="3"/>
  <c r="N59" i="3"/>
  <c r="R59" i="3"/>
  <c r="N202" i="3"/>
  <c r="R202" i="3"/>
  <c r="N174" i="3"/>
  <c r="R174" i="3"/>
  <c r="N319" i="3"/>
  <c r="R319" i="3"/>
  <c r="N317" i="3"/>
  <c r="R317" i="3"/>
  <c r="N97" i="3"/>
  <c r="R97" i="3"/>
  <c r="N210" i="3"/>
  <c r="R210" i="3"/>
  <c r="N182" i="3"/>
  <c r="R182" i="3"/>
  <c r="N330" i="3"/>
  <c r="R330" i="3"/>
  <c r="N333" i="3"/>
  <c r="R333" i="3"/>
  <c r="R187" i="3"/>
  <c r="N187" i="3"/>
  <c r="R183" i="3"/>
  <c r="N183" i="3"/>
  <c r="R250" i="3"/>
  <c r="N250" i="3"/>
  <c r="N314" i="3"/>
  <c r="R314" i="3"/>
  <c r="R46" i="3"/>
  <c r="N46" i="3"/>
  <c r="N88" i="3"/>
  <c r="R88" i="3"/>
  <c r="R245" i="3"/>
  <c r="N245" i="3"/>
  <c r="N108" i="3"/>
  <c r="R108" i="3"/>
  <c r="R276" i="3"/>
  <c r="N276" i="3"/>
  <c r="N262" i="3"/>
  <c r="R262" i="3"/>
  <c r="N38" i="3"/>
  <c r="R38" i="3"/>
  <c r="N27" i="3"/>
  <c r="R27" i="3"/>
  <c r="N179" i="3"/>
  <c r="R179" i="3"/>
  <c r="N221" i="3"/>
  <c r="R221" i="3"/>
  <c r="N158" i="3"/>
  <c r="R158" i="3"/>
  <c r="N296" i="3"/>
  <c r="R296" i="3"/>
  <c r="R83" i="3"/>
  <c r="N83" i="3"/>
  <c r="R145" i="3"/>
  <c r="N145" i="3"/>
  <c r="R228" i="3"/>
  <c r="N228" i="3"/>
  <c r="N312" i="3"/>
  <c r="R312" i="3"/>
  <c r="N24" i="3"/>
  <c r="R24" i="3"/>
  <c r="N91" i="3"/>
  <c r="R91" i="3"/>
  <c r="N153" i="3"/>
  <c r="R153" i="3"/>
  <c r="N230" i="3"/>
  <c r="R230" i="3"/>
  <c r="R315" i="3"/>
  <c r="N315" i="3"/>
  <c r="N29" i="3"/>
  <c r="R29" i="3"/>
  <c r="R109" i="3"/>
  <c r="N109" i="3"/>
  <c r="R161" i="3"/>
  <c r="N161" i="3"/>
  <c r="R240" i="3"/>
  <c r="N240" i="3"/>
  <c r="N321" i="3"/>
  <c r="R321" i="3"/>
  <c r="N42" i="3"/>
  <c r="R42" i="3"/>
  <c r="N63" i="3"/>
  <c r="R63" i="3"/>
  <c r="R253" i="3"/>
  <c r="N253" i="3"/>
  <c r="N226" i="3"/>
  <c r="R226" i="3"/>
  <c r="N323" i="3"/>
  <c r="R323" i="3"/>
  <c r="N318" i="3"/>
  <c r="R318" i="3"/>
  <c r="N139" i="3"/>
  <c r="R139" i="3"/>
  <c r="N135" i="3"/>
  <c r="R135" i="3"/>
  <c r="N172" i="3"/>
  <c r="R172" i="3"/>
  <c r="N251" i="3"/>
  <c r="R251" i="3"/>
  <c r="R301" i="3"/>
  <c r="N301" i="3"/>
  <c r="R263" i="3"/>
  <c r="N263" i="3"/>
  <c r="R325" i="3"/>
  <c r="N325" i="3"/>
  <c r="V10" i="7"/>
  <c r="M30" i="7"/>
  <c r="V13" i="7"/>
  <c r="V14" i="7"/>
  <c r="M32" i="7"/>
  <c r="M59" i="7"/>
  <c r="M73" i="7"/>
  <c r="M98" i="7"/>
  <c r="M76" i="7"/>
  <c r="M97" i="7"/>
  <c r="M51" i="7"/>
  <c r="M106" i="7"/>
  <c r="M52" i="7"/>
  <c r="M92" i="7"/>
  <c r="M135" i="7"/>
  <c r="M198" i="7"/>
  <c r="M103" i="7"/>
  <c r="M178" i="7"/>
  <c r="M108" i="7"/>
  <c r="M189" i="7"/>
  <c r="M141" i="7"/>
  <c r="M260" i="7"/>
  <c r="M181" i="7"/>
  <c r="M150" i="7"/>
  <c r="M125" i="7"/>
  <c r="M129" i="7"/>
  <c r="M216" i="7"/>
  <c r="M255" i="7"/>
  <c r="M235" i="7"/>
  <c r="M250" i="7"/>
  <c r="M238" i="7"/>
  <c r="M308" i="7"/>
  <c r="M291" i="7"/>
  <c r="M270" i="7"/>
  <c r="M321" i="7"/>
  <c r="M278" i="7"/>
  <c r="M245" i="7"/>
  <c r="M251" i="7"/>
  <c r="M293" i="7"/>
  <c r="M302" i="7"/>
  <c r="M323" i="7"/>
  <c r="M326" i="7"/>
  <c r="M311" i="7"/>
  <c r="M29" i="7"/>
  <c r="V11" i="7"/>
  <c r="M42" i="7"/>
  <c r="M31" i="7"/>
  <c r="V21" i="7"/>
  <c r="M56" i="7"/>
  <c r="M77" i="7"/>
  <c r="M94" i="7"/>
  <c r="M118" i="7"/>
  <c r="M49" i="7"/>
  <c r="M123" i="7"/>
  <c r="M74" i="7"/>
  <c r="M69" i="7"/>
  <c r="M75" i="7"/>
  <c r="M127" i="7"/>
  <c r="M153" i="7"/>
  <c r="M113" i="7"/>
  <c r="M140" i="7"/>
  <c r="M159" i="7"/>
  <c r="M148" i="7"/>
  <c r="M146" i="7"/>
  <c r="M220" i="7"/>
  <c r="M284" i="7"/>
  <c r="M194" i="7"/>
  <c r="M173" i="7"/>
  <c r="M163" i="7"/>
  <c r="M184" i="7"/>
  <c r="M33" i="7"/>
  <c r="V12" i="7"/>
  <c r="V4" i="7"/>
  <c r="M35" i="7"/>
  <c r="V2" i="7"/>
  <c r="M64" i="7"/>
  <c r="M90" i="7"/>
  <c r="M47" i="7"/>
  <c r="M53" i="7"/>
  <c r="M50" i="7"/>
  <c r="M131" i="7"/>
  <c r="M89" i="7"/>
  <c r="M78" i="7"/>
  <c r="M83" i="7"/>
  <c r="M130" i="7"/>
  <c r="M166" i="7"/>
  <c r="M117" i="7"/>
  <c r="M149" i="7"/>
  <c r="M172" i="7"/>
  <c r="M156" i="7"/>
  <c r="M152" i="7"/>
  <c r="M228" i="7"/>
  <c r="M137" i="7"/>
  <c r="M197" i="7"/>
  <c r="M175" i="7"/>
  <c r="M165" i="7"/>
  <c r="M193" i="7"/>
  <c r="M248" i="7"/>
  <c r="M214" i="7"/>
  <c r="M223" i="7"/>
  <c r="M210" i="7"/>
  <c r="M273" i="7"/>
  <c r="M340" i="7"/>
  <c r="M257" i="7"/>
  <c r="M290" i="7"/>
  <c r="M219" i="7"/>
  <c r="M312" i="7"/>
  <c r="M295" i="7"/>
  <c r="M265" i="7"/>
  <c r="M325" i="7"/>
  <c r="M294" i="7"/>
  <c r="M307" i="7"/>
  <c r="M318" i="7"/>
  <c r="M37" i="7"/>
  <c r="V19" i="7"/>
  <c r="V6" i="7"/>
  <c r="M39" i="7"/>
  <c r="M24" i="7"/>
  <c r="M72" i="7"/>
  <c r="V22" i="7"/>
  <c r="M57" i="7"/>
  <c r="M55" i="7"/>
  <c r="M28" i="7"/>
  <c r="M139" i="7"/>
  <c r="M91" i="7"/>
  <c r="M85" i="7"/>
  <c r="M45" i="7"/>
  <c r="M136" i="7"/>
  <c r="M174" i="7"/>
  <c r="M132" i="7"/>
  <c r="M158" i="7"/>
  <c r="M176" i="7"/>
  <c r="M164" i="7"/>
  <c r="M154" i="7"/>
  <c r="M236" i="7"/>
  <c r="M157" i="7"/>
  <c r="M112" i="7"/>
  <c r="M191" i="7"/>
  <c r="M167" i="7"/>
  <c r="M202" i="7"/>
  <c r="V8" i="7"/>
  <c r="V24" i="7"/>
  <c r="M44" i="7"/>
  <c r="M54" i="7"/>
  <c r="M67" i="7"/>
  <c r="M155" i="7"/>
  <c r="M99" i="7"/>
  <c r="M126" i="7"/>
  <c r="M101" i="7"/>
  <c r="M208" i="7"/>
  <c r="M122" i="7"/>
  <c r="M179" i="7"/>
  <c r="M124" i="7"/>
  <c r="M211" i="7"/>
  <c r="M267" i="7"/>
  <c r="M225" i="7"/>
  <c r="M215" i="7"/>
  <c r="M324" i="7"/>
  <c r="M266" i="7"/>
  <c r="M313" i="7"/>
  <c r="M296" i="7"/>
  <c r="M192" i="7"/>
  <c r="M286" i="7"/>
  <c r="M330" i="7"/>
  <c r="M334" i="7"/>
  <c r="M310" i="7"/>
  <c r="V18" i="7"/>
  <c r="M23" i="7"/>
  <c r="V5" i="7"/>
  <c r="M82" i="7"/>
  <c r="M81" i="7"/>
  <c r="M62" i="7"/>
  <c r="M63" i="7"/>
  <c r="M138" i="7"/>
  <c r="M104" i="7"/>
  <c r="M119" i="7"/>
  <c r="M188" i="7"/>
  <c r="M183" i="7"/>
  <c r="M133" i="7"/>
  <c r="M224" i="7"/>
  <c r="M212" i="7"/>
  <c r="M227" i="7"/>
  <c r="M259" i="7"/>
  <c r="M332" i="7"/>
  <c r="M241" i="7"/>
  <c r="M329" i="7"/>
  <c r="M304" i="7"/>
  <c r="M217" i="7"/>
  <c r="M301" i="7"/>
  <c r="M339" i="7"/>
  <c r="M335" i="7"/>
  <c r="M338" i="7"/>
  <c r="V23" i="7"/>
  <c r="M27" i="7"/>
  <c r="M48" i="7"/>
  <c r="M86" i="7"/>
  <c r="V3" i="7"/>
  <c r="M65" i="7"/>
  <c r="M66" i="7"/>
  <c r="M144" i="7"/>
  <c r="M121" i="7"/>
  <c r="M120" i="7"/>
  <c r="M207" i="7"/>
  <c r="M185" i="7"/>
  <c r="M161" i="7"/>
  <c r="M232" i="7"/>
  <c r="M204" i="7"/>
  <c r="M229" i="7"/>
  <c r="M261" i="7"/>
  <c r="M242" i="7"/>
  <c r="M246" i="7"/>
  <c r="M337" i="7"/>
  <c r="M320" i="7"/>
  <c r="M22" i="7"/>
  <c r="V7" i="7"/>
  <c r="M80" i="7"/>
  <c r="M84" i="7"/>
  <c r="V17" i="7"/>
  <c r="M93" i="7"/>
  <c r="M60" i="7"/>
  <c r="M182" i="7"/>
  <c r="M162" i="7"/>
  <c r="M168" i="7"/>
  <c r="M244" i="7"/>
  <c r="M142" i="7"/>
  <c r="M111" i="7"/>
  <c r="M240" i="7"/>
  <c r="M231" i="7"/>
  <c r="M254" i="7"/>
  <c r="M269" i="7"/>
  <c r="M279" i="7"/>
  <c r="M272" i="7"/>
  <c r="M213" i="7"/>
  <c r="M328" i="7"/>
  <c r="M253" i="7"/>
  <c r="M317" i="7"/>
  <c r="M331" i="7"/>
  <c r="M327" i="7"/>
  <c r="M26" i="7"/>
  <c r="V9" i="7"/>
  <c r="M36" i="7"/>
  <c r="M88" i="7"/>
  <c r="M58" i="7"/>
  <c r="M95" i="7"/>
  <c r="M70" i="7"/>
  <c r="M190" i="7"/>
  <c r="M170" i="7"/>
  <c r="M186" i="7"/>
  <c r="M252" i="7"/>
  <c r="M145" i="7"/>
  <c r="M128" i="7"/>
  <c r="M196" i="7"/>
  <c r="M233" i="7"/>
  <c r="M187" i="7"/>
  <c r="M282" i="7"/>
  <c r="M288" i="7"/>
  <c r="M275" i="7"/>
  <c r="M234" i="7"/>
  <c r="M336" i="7"/>
  <c r="M256" i="7"/>
  <c r="M333" i="7"/>
  <c r="M314" i="7"/>
  <c r="M285" i="7"/>
  <c r="M21" i="7"/>
  <c r="M34" i="7"/>
  <c r="V15" i="7"/>
  <c r="M68" i="7"/>
  <c r="M102" i="7"/>
  <c r="M107" i="7"/>
  <c r="M114" i="7"/>
  <c r="M96" i="7"/>
  <c r="M206" i="7"/>
  <c r="M134" i="7"/>
  <c r="M195" i="7"/>
  <c r="M268" i="7"/>
  <c r="M169" i="7"/>
  <c r="M151" i="7"/>
  <c r="M218" i="7"/>
  <c r="M237" i="7"/>
  <c r="M203" i="7"/>
  <c r="M292" i="7"/>
  <c r="M299" i="7"/>
  <c r="M281" i="7"/>
  <c r="M243" i="7"/>
  <c r="M247" i="7"/>
  <c r="M263" i="7"/>
  <c r="M341" i="7"/>
  <c r="M306" i="7"/>
  <c r="M289" i="7"/>
  <c r="M41" i="7"/>
  <c r="V20" i="7"/>
  <c r="M40" i="7"/>
  <c r="M46" i="7"/>
  <c r="M61" i="7"/>
  <c r="M147" i="7"/>
  <c r="M87" i="7"/>
  <c r="M105" i="7"/>
  <c r="M79" i="7"/>
  <c r="M199" i="7"/>
  <c r="M160" i="7"/>
  <c r="M177" i="7"/>
  <c r="M200" i="7"/>
  <c r="M205" i="7"/>
  <c r="M264" i="7"/>
  <c r="M209" i="7"/>
  <c r="M230" i="7"/>
  <c r="M316" i="7"/>
  <c r="M239" i="7"/>
  <c r="M305" i="7"/>
  <c r="M287" i="7"/>
  <c r="M274" i="7"/>
  <c r="M277" i="7"/>
  <c r="M303" i="7"/>
  <c r="M342" i="7"/>
  <c r="M280" i="7"/>
  <c r="M38" i="7"/>
  <c r="M143" i="7"/>
  <c r="M300" i="7"/>
  <c r="M283" i="7"/>
  <c r="V16" i="7"/>
  <c r="M109" i="7"/>
  <c r="M221" i="7"/>
  <c r="M322" i="7"/>
  <c r="M71" i="7"/>
  <c r="M276" i="7"/>
  <c r="M297" i="7"/>
  <c r="M315" i="7"/>
  <c r="M171" i="7"/>
  <c r="M110" i="7"/>
  <c r="M262" i="7"/>
  <c r="M298" i="7"/>
  <c r="M115" i="7"/>
  <c r="M180" i="7"/>
  <c r="M258" i="7"/>
  <c r="M319" i="7"/>
  <c r="M43" i="7"/>
  <c r="M222" i="7"/>
  <c r="M249" i="7"/>
  <c r="M116" i="7"/>
  <c r="M201" i="7"/>
  <c r="M271" i="7"/>
  <c r="M25" i="7"/>
  <c r="M100" i="7"/>
  <c r="M226" i="7"/>
  <c r="M309" i="7"/>
  <c r="N215" i="3"/>
  <c r="R215" i="3"/>
  <c r="R249" i="3"/>
  <c r="N249" i="3"/>
  <c r="N269" i="3"/>
  <c r="R269" i="3"/>
  <c r="N130" i="3"/>
  <c r="R130" i="3"/>
  <c r="N270" i="3"/>
  <c r="R270" i="3"/>
  <c r="R252" i="3"/>
  <c r="N252" i="3"/>
  <c r="N192" i="3"/>
  <c r="R192" i="3"/>
  <c r="R86" i="3"/>
  <c r="N86" i="3"/>
  <c r="R62" i="3"/>
  <c r="N62" i="3"/>
  <c r="R93" i="3"/>
  <c r="N93" i="3"/>
  <c r="R201" i="3"/>
  <c r="N201" i="3"/>
  <c r="R289" i="3"/>
  <c r="N289" i="3"/>
  <c r="N239" i="3"/>
  <c r="R239" i="3"/>
  <c r="N67" i="3"/>
  <c r="R67" i="3"/>
  <c r="R107" i="3"/>
  <c r="N107" i="3"/>
  <c r="R209" i="3"/>
  <c r="N209" i="3"/>
  <c r="N125" i="3"/>
  <c r="R125" i="3"/>
  <c r="N247" i="3"/>
  <c r="R247" i="3"/>
  <c r="N113" i="3"/>
  <c r="R113" i="3"/>
  <c r="N242" i="3"/>
  <c r="R242" i="3"/>
  <c r="N133" i="3"/>
  <c r="R133" i="3"/>
  <c r="N255" i="3"/>
  <c r="R255" i="3"/>
  <c r="N49" i="3"/>
  <c r="R49" i="3"/>
  <c r="R98" i="3"/>
  <c r="N98" i="3"/>
  <c r="N248" i="3"/>
  <c r="R248" i="3"/>
  <c r="N141" i="3"/>
  <c r="R141" i="3"/>
  <c r="N271" i="3"/>
  <c r="R271" i="3"/>
  <c r="N34" i="3"/>
  <c r="R34" i="3"/>
  <c r="N134" i="3"/>
  <c r="R134" i="3"/>
  <c r="N229" i="3"/>
  <c r="R229" i="3"/>
  <c r="N198" i="3"/>
  <c r="R198" i="3"/>
  <c r="N272" i="3"/>
  <c r="R272" i="3"/>
  <c r="N36" i="3"/>
  <c r="R36" i="3"/>
  <c r="N203" i="3"/>
  <c r="R203" i="3"/>
  <c r="R199" i="3"/>
  <c r="N199" i="3"/>
  <c r="N266" i="3"/>
  <c r="R266" i="3"/>
  <c r="N329" i="3"/>
  <c r="R329" i="3"/>
  <c r="N284" i="3"/>
  <c r="R284" i="3"/>
  <c r="N331" i="3"/>
  <c r="R331" i="3"/>
  <c r="N35" i="3"/>
  <c r="R35" i="3"/>
  <c r="R232" i="3"/>
  <c r="N232" i="3"/>
  <c r="N137" i="3"/>
  <c r="R137" i="3"/>
  <c r="N52" i="3"/>
  <c r="R52" i="3"/>
  <c r="N66" i="3"/>
  <c r="R66" i="3"/>
  <c r="N190" i="3"/>
  <c r="R190" i="3"/>
  <c r="N181" i="3"/>
  <c r="R181" i="3"/>
  <c r="N154" i="3"/>
  <c r="R154" i="3"/>
  <c r="N189" i="3"/>
  <c r="R189" i="3"/>
  <c r="R53" i="3"/>
  <c r="N53" i="3"/>
  <c r="R112" i="3"/>
  <c r="N112" i="3"/>
  <c r="R197" i="3"/>
  <c r="N197" i="3"/>
  <c r="N246" i="3"/>
  <c r="R246" i="3"/>
  <c r="N73" i="3"/>
  <c r="R73" i="3"/>
  <c r="N120" i="3"/>
  <c r="R120" i="3"/>
  <c r="N205" i="3"/>
  <c r="R205" i="3"/>
  <c r="N254" i="3"/>
  <c r="R254" i="3"/>
  <c r="N80" i="3"/>
  <c r="R80" i="3"/>
  <c r="N177" i="3"/>
  <c r="R177" i="3"/>
  <c r="R257" i="3"/>
  <c r="N257" i="3"/>
  <c r="N340" i="3"/>
  <c r="R340" i="3"/>
  <c r="N30" i="3"/>
  <c r="R30" i="3"/>
  <c r="R78" i="3"/>
  <c r="N78" i="3"/>
  <c r="N178" i="3"/>
  <c r="R178" i="3"/>
  <c r="N234" i="3"/>
  <c r="R234" i="3"/>
  <c r="N297" i="3"/>
  <c r="R297" i="3"/>
  <c r="R334" i="3"/>
  <c r="N334" i="3"/>
  <c r="R235" i="3"/>
  <c r="N235" i="3"/>
  <c r="N294" i="3"/>
  <c r="R294" i="3"/>
  <c r="N22" i="3"/>
  <c r="R22" i="3"/>
  <c r="N327" i="3"/>
  <c r="R327" i="3"/>
  <c r="R41" i="3"/>
  <c r="N41" i="3"/>
  <c r="N40" i="3"/>
  <c r="R40" i="3"/>
  <c r="R148" i="3"/>
  <c r="N148" i="3"/>
  <c r="N195" i="3"/>
  <c r="R195" i="3"/>
  <c r="R339" i="3"/>
  <c r="N339" i="3"/>
  <c r="N146" i="3"/>
  <c r="R146" i="3"/>
  <c r="R324" i="3"/>
  <c r="N324" i="3"/>
  <c r="N104" i="3"/>
  <c r="R104" i="3"/>
  <c r="N238" i="3"/>
  <c r="R238" i="3"/>
  <c r="R243" i="3"/>
  <c r="N243" i="3"/>
  <c r="N149" i="3"/>
  <c r="R149" i="3"/>
  <c r="N82" i="3"/>
  <c r="R82" i="3"/>
  <c r="N286" i="3"/>
  <c r="R286" i="3"/>
  <c r="R57" i="3"/>
  <c r="N57" i="3"/>
  <c r="N160" i="3"/>
  <c r="R160" i="3"/>
  <c r="N310" i="3"/>
  <c r="R310" i="3"/>
  <c r="R168" i="3"/>
  <c r="N168" i="3"/>
  <c r="N328" i="3"/>
  <c r="R328" i="3"/>
  <c r="R114" i="3"/>
  <c r="N114" i="3"/>
  <c r="N309" i="3"/>
  <c r="R309" i="3"/>
  <c r="R122" i="3"/>
  <c r="N122" i="3"/>
  <c r="N76" i="3"/>
  <c r="R76" i="3"/>
  <c r="R117" i="3"/>
  <c r="N117" i="3"/>
  <c r="R277" i="3"/>
  <c r="N277" i="3"/>
  <c r="R157" i="3"/>
  <c r="N157" i="3"/>
  <c r="N26" i="3"/>
  <c r="R26" i="3"/>
  <c r="N150" i="3"/>
  <c r="R150" i="3"/>
  <c r="N129" i="3"/>
  <c r="R129" i="3"/>
  <c r="N220" i="3"/>
  <c r="R220" i="3"/>
  <c r="N288" i="3"/>
  <c r="R288" i="3"/>
  <c r="N25" i="3"/>
  <c r="R25" i="3"/>
  <c r="N299" i="3"/>
  <c r="R299" i="3"/>
  <c r="N332" i="3"/>
  <c r="R332" i="3"/>
  <c r="N142" i="3"/>
  <c r="R142" i="3"/>
  <c r="N222" i="3"/>
  <c r="R222" i="3"/>
  <c r="N85" i="3"/>
  <c r="R85" i="3"/>
  <c r="N175" i="3"/>
  <c r="R175" i="3"/>
  <c r="N32" i="3"/>
  <c r="R32" i="3"/>
  <c r="N244" i="3"/>
  <c r="R244" i="3"/>
  <c r="N96" i="3"/>
  <c r="R96" i="3"/>
  <c r="R48" i="3"/>
  <c r="N48" i="3"/>
  <c r="R162" i="3"/>
  <c r="N162" i="3"/>
  <c r="N131" i="3"/>
  <c r="R131" i="3"/>
  <c r="R336" i="3"/>
  <c r="N336" i="3"/>
  <c r="N285" i="3"/>
  <c r="R285" i="3"/>
  <c r="N47" i="3"/>
  <c r="R47" i="3"/>
  <c r="N84" i="3"/>
  <c r="R84" i="3"/>
  <c r="N208" i="3"/>
  <c r="R208" i="3"/>
  <c r="N99" i="3"/>
  <c r="R99" i="3"/>
  <c r="N265" i="3"/>
  <c r="R265" i="3"/>
  <c r="R105" i="3"/>
  <c r="N105" i="3"/>
  <c r="R60" i="3"/>
  <c r="N60" i="3"/>
  <c r="N176" i="3"/>
  <c r="R176" i="3"/>
  <c r="N68" i="3"/>
  <c r="R68" i="3"/>
  <c r="N184" i="3"/>
  <c r="R184" i="3"/>
  <c r="R316" i="3"/>
  <c r="N316" i="3"/>
  <c r="N287" i="3"/>
  <c r="R287" i="3"/>
  <c r="N185" i="3"/>
  <c r="R185" i="3"/>
  <c r="R219" i="3"/>
  <c r="N219" i="3"/>
  <c r="N212" i="3"/>
  <c r="R212" i="3"/>
  <c r="N191" i="3"/>
  <c r="R191" i="3"/>
  <c r="R241" i="3"/>
  <c r="N241" i="3"/>
  <c r="R72" i="3"/>
  <c r="N72" i="3"/>
  <c r="N326" i="3"/>
  <c r="R326" i="3"/>
  <c r="N264" i="3"/>
  <c r="R264" i="3"/>
  <c r="N206" i="3"/>
  <c r="R206" i="3"/>
  <c r="N64" i="3"/>
  <c r="R64" i="3"/>
  <c r="R90" i="3"/>
  <c r="N90" i="3"/>
  <c r="N261" i="3"/>
  <c r="R261" i="3"/>
  <c r="N116" i="3"/>
  <c r="R116" i="3"/>
  <c r="N292" i="3"/>
  <c r="R292" i="3"/>
  <c r="R65" i="3"/>
  <c r="N65" i="3"/>
  <c r="N94" i="3"/>
  <c r="R94" i="3"/>
  <c r="R87" i="3"/>
  <c r="N87" i="3"/>
  <c r="R124" i="3"/>
  <c r="N124" i="3"/>
  <c r="N300" i="3"/>
  <c r="R300" i="3"/>
  <c r="R69" i="3"/>
  <c r="N69" i="3"/>
  <c r="R102" i="3"/>
  <c r="N102" i="3"/>
  <c r="N95" i="3"/>
  <c r="R95" i="3"/>
  <c r="N132" i="3"/>
  <c r="R132" i="3"/>
  <c r="N308" i="3"/>
  <c r="R308" i="3"/>
  <c r="R77" i="3"/>
  <c r="N77" i="3"/>
  <c r="R121" i="3"/>
  <c r="N121" i="3"/>
  <c r="R103" i="3"/>
  <c r="N103" i="3"/>
  <c r="R140" i="3"/>
  <c r="N140" i="3"/>
  <c r="N338" i="3"/>
  <c r="R338" i="3"/>
  <c r="N101" i="3"/>
  <c r="R101" i="3"/>
  <c r="N136" i="3"/>
  <c r="R136" i="3"/>
  <c r="R237" i="3"/>
  <c r="N237" i="3"/>
  <c r="N278" i="3"/>
  <c r="R278" i="3"/>
  <c r="N50" i="3"/>
  <c r="R50" i="3"/>
  <c r="N89" i="3"/>
  <c r="R89" i="3"/>
  <c r="N193" i="3"/>
  <c r="R193" i="3"/>
  <c r="N281" i="3"/>
  <c r="R281" i="3"/>
  <c r="R223" i="3"/>
  <c r="N223" i="3"/>
  <c r="R304" i="3"/>
  <c r="N304" i="3"/>
  <c r="R28" i="3"/>
  <c r="N28" i="3"/>
  <c r="N320" i="3"/>
  <c r="R320" i="3"/>
  <c r="N306" i="3"/>
  <c r="R306" i="3"/>
  <c r="R74" i="3"/>
  <c r="N74" i="3"/>
  <c r="R128" i="3"/>
  <c r="N128" i="3"/>
  <c r="N322" i="3"/>
  <c r="R322" i="3"/>
  <c r="R147" i="3"/>
  <c r="N147" i="3"/>
  <c r="N259" i="3"/>
  <c r="R259" i="3"/>
  <c r="R44" i="3"/>
  <c r="N44" i="3"/>
  <c r="R155" i="3"/>
  <c r="N155" i="3"/>
  <c r="R151" i="3"/>
  <c r="N151" i="3"/>
  <c r="R188" i="3"/>
  <c r="N188" i="3"/>
  <c r="N275" i="3"/>
  <c r="R275" i="3"/>
  <c r="R58" i="3"/>
  <c r="N58" i="3"/>
  <c r="N163" i="3"/>
  <c r="R163" i="3"/>
  <c r="N159" i="3"/>
  <c r="R159" i="3"/>
  <c r="N196" i="3"/>
  <c r="R196" i="3"/>
  <c r="N283" i="3"/>
  <c r="R283" i="3"/>
  <c r="N61" i="3"/>
  <c r="R61" i="3"/>
  <c r="N171" i="3"/>
  <c r="R171" i="3"/>
  <c r="N167" i="3"/>
  <c r="R167" i="3"/>
  <c r="N204" i="3"/>
  <c r="R204" i="3"/>
  <c r="N291" i="3"/>
  <c r="R291" i="3"/>
  <c r="N75" i="3"/>
  <c r="R75" i="3"/>
  <c r="N200" i="3"/>
  <c r="R200" i="3"/>
  <c r="N92" i="3"/>
  <c r="R92" i="3"/>
  <c r="N260" i="3"/>
  <c r="R260" i="3"/>
  <c r="N138" i="3"/>
  <c r="R138" i="3"/>
  <c r="N293" i="3"/>
  <c r="R293" i="3"/>
  <c r="N173" i="3"/>
  <c r="R173" i="3"/>
  <c r="N311" i="3"/>
  <c r="R311" i="3"/>
  <c r="N231" i="3"/>
  <c r="R231" i="3"/>
  <c r="N342" i="3"/>
  <c r="R342" i="3"/>
  <c r="N267" i="3"/>
  <c r="R267" i="3"/>
  <c r="R111" i="3"/>
  <c r="N111" i="3"/>
  <c r="R71" i="3"/>
  <c r="N71" i="3"/>
  <c r="N165" i="3"/>
  <c r="R165" i="3"/>
  <c r="R180" i="3"/>
  <c r="N180" i="3"/>
  <c r="N273" i="3"/>
  <c r="R273" i="3"/>
  <c r="R70" i="3"/>
  <c r="N70" i="3"/>
  <c r="N258" i="3"/>
  <c r="R258" i="3"/>
  <c r="R170" i="3"/>
  <c r="N170" i="3"/>
  <c r="N341" i="3"/>
  <c r="R341" i="3"/>
  <c r="N211" i="3"/>
  <c r="R211" i="3"/>
  <c r="N274" i="3"/>
  <c r="R274" i="3"/>
  <c r="N337" i="3"/>
  <c r="R337" i="3"/>
  <c r="N43" i="3"/>
  <c r="R43" i="3"/>
  <c r="R217" i="3"/>
  <c r="N217" i="3"/>
  <c r="N214" i="3"/>
  <c r="R214" i="3"/>
  <c r="N282" i="3"/>
  <c r="R282" i="3"/>
  <c r="N39" i="3"/>
  <c r="R39" i="3"/>
  <c r="N51" i="3"/>
  <c r="R51" i="3"/>
  <c r="N225" i="3"/>
  <c r="R225" i="3"/>
  <c r="R216" i="3"/>
  <c r="N216" i="3"/>
  <c r="R290" i="3"/>
  <c r="N290" i="3"/>
  <c r="N23" i="3"/>
  <c r="R23" i="3"/>
  <c r="N54" i="3"/>
  <c r="R54" i="3"/>
  <c r="R233" i="3"/>
  <c r="N233" i="3"/>
  <c r="N218" i="3"/>
  <c r="R218" i="3"/>
  <c r="N298" i="3"/>
  <c r="R298" i="3"/>
  <c r="R33" i="3"/>
  <c r="N33" i="3"/>
  <c r="N45" i="3"/>
  <c r="R45" i="3"/>
  <c r="N123" i="3"/>
  <c r="R123" i="3"/>
  <c r="N119" i="3"/>
  <c r="R119" i="3"/>
  <c r="N156" i="3"/>
  <c r="R156" i="3"/>
  <c r="N227" i="3"/>
  <c r="R227" i="3"/>
  <c r="N55" i="3"/>
  <c r="R55" i="3"/>
  <c r="R79" i="3"/>
  <c r="N79" i="3"/>
  <c r="N152" i="3"/>
  <c r="R152" i="3"/>
  <c r="N256" i="3"/>
  <c r="R256" i="3"/>
  <c r="N302" i="3"/>
  <c r="R302" i="3"/>
  <c r="N295" i="3"/>
  <c r="R295" i="3"/>
  <c r="N31" i="3"/>
  <c r="R31" i="3"/>
  <c r="N335" i="3"/>
  <c r="R335" i="3"/>
  <c r="N18" i="3"/>
  <c r="E7" i="3" l="1"/>
  <c r="N68" i="7"/>
  <c r="R68" i="7"/>
  <c r="N201" i="7"/>
  <c r="R201" i="7"/>
  <c r="N115" i="7"/>
  <c r="R115" i="7"/>
  <c r="N71" i="7"/>
  <c r="R71" i="7"/>
  <c r="R38" i="7"/>
  <c r="N38" i="7"/>
  <c r="N239" i="7"/>
  <c r="R239" i="7"/>
  <c r="N160" i="7"/>
  <c r="R160" i="7"/>
  <c r="R40" i="7"/>
  <c r="N40" i="7"/>
  <c r="R243" i="7"/>
  <c r="N243" i="7"/>
  <c r="R169" i="7"/>
  <c r="N169" i="7"/>
  <c r="R102" i="7"/>
  <c r="N102" i="7"/>
  <c r="R256" i="7"/>
  <c r="N256" i="7"/>
  <c r="R196" i="7"/>
  <c r="N196" i="7"/>
  <c r="R95" i="7"/>
  <c r="N95" i="7"/>
  <c r="R317" i="7"/>
  <c r="N317" i="7"/>
  <c r="N231" i="7"/>
  <c r="R231" i="7"/>
  <c r="N60" i="7"/>
  <c r="R60" i="7"/>
  <c r="N337" i="7"/>
  <c r="R337" i="7"/>
  <c r="R185" i="7"/>
  <c r="N185" i="7"/>
  <c r="R86" i="7"/>
  <c r="N86" i="7"/>
  <c r="N217" i="7"/>
  <c r="R217" i="7"/>
  <c r="N224" i="7"/>
  <c r="R224" i="7"/>
  <c r="R62" i="7"/>
  <c r="N62" i="7"/>
  <c r="N330" i="7"/>
  <c r="R330" i="7"/>
  <c r="N225" i="7"/>
  <c r="R225" i="7"/>
  <c r="R126" i="7"/>
  <c r="N126" i="7"/>
  <c r="R202" i="7"/>
  <c r="N202" i="7"/>
  <c r="R176" i="7"/>
  <c r="N176" i="7"/>
  <c r="R139" i="7"/>
  <c r="N139" i="7"/>
  <c r="N295" i="7"/>
  <c r="R295" i="7"/>
  <c r="N223" i="7"/>
  <c r="R223" i="7"/>
  <c r="R228" i="7"/>
  <c r="N228" i="7"/>
  <c r="R83" i="7"/>
  <c r="N83" i="7"/>
  <c r="N64" i="7"/>
  <c r="R64" i="7"/>
  <c r="N173" i="7"/>
  <c r="R173" i="7"/>
  <c r="R113" i="7"/>
  <c r="N113" i="7"/>
  <c r="R118" i="7"/>
  <c r="N118" i="7"/>
  <c r="R29" i="7"/>
  <c r="N29" i="7"/>
  <c r="R278" i="7"/>
  <c r="N278" i="7"/>
  <c r="R255" i="7"/>
  <c r="N255" i="7"/>
  <c r="R189" i="7"/>
  <c r="N189" i="7"/>
  <c r="N106" i="7"/>
  <c r="R106" i="7"/>
  <c r="R316" i="7"/>
  <c r="N316" i="7"/>
  <c r="R268" i="7"/>
  <c r="N268" i="7"/>
  <c r="N240" i="7"/>
  <c r="R240" i="7"/>
  <c r="N207" i="7"/>
  <c r="R207" i="7"/>
  <c r="N81" i="7"/>
  <c r="R81" i="7"/>
  <c r="N167" i="7"/>
  <c r="R167" i="7"/>
  <c r="N312" i="7"/>
  <c r="R312" i="7"/>
  <c r="N152" i="7"/>
  <c r="R152" i="7"/>
  <c r="N194" i="7"/>
  <c r="R194" i="7"/>
  <c r="N311" i="7"/>
  <c r="R311" i="7"/>
  <c r="R216" i="7"/>
  <c r="N216" i="7"/>
  <c r="N51" i="7"/>
  <c r="R51" i="7"/>
  <c r="N249" i="7"/>
  <c r="R249" i="7"/>
  <c r="R262" i="7"/>
  <c r="N262" i="7"/>
  <c r="N221" i="7"/>
  <c r="R221" i="7"/>
  <c r="N342" i="7"/>
  <c r="R342" i="7"/>
  <c r="R230" i="7"/>
  <c r="N230" i="7"/>
  <c r="R79" i="7"/>
  <c r="N79" i="7"/>
  <c r="R41" i="7"/>
  <c r="N41" i="7"/>
  <c r="R299" i="7"/>
  <c r="N299" i="7"/>
  <c r="N195" i="7"/>
  <c r="R195" i="7"/>
  <c r="R234" i="7"/>
  <c r="N234" i="7"/>
  <c r="N145" i="7"/>
  <c r="R145" i="7"/>
  <c r="R88" i="7"/>
  <c r="N88" i="7"/>
  <c r="N328" i="7"/>
  <c r="R328" i="7"/>
  <c r="N111" i="7"/>
  <c r="R111" i="7"/>
  <c r="N242" i="7"/>
  <c r="R242" i="7"/>
  <c r="N120" i="7"/>
  <c r="R120" i="7"/>
  <c r="N27" i="7"/>
  <c r="R27" i="7"/>
  <c r="R329" i="7"/>
  <c r="N329" i="7"/>
  <c r="R183" i="7"/>
  <c r="N183" i="7"/>
  <c r="R82" i="7"/>
  <c r="N82" i="7"/>
  <c r="N192" i="7"/>
  <c r="R192" i="7"/>
  <c r="N211" i="7"/>
  <c r="R211" i="7"/>
  <c r="R155" i="7"/>
  <c r="N155" i="7"/>
  <c r="N191" i="7"/>
  <c r="R191" i="7"/>
  <c r="N132" i="7"/>
  <c r="R132" i="7"/>
  <c r="N55" i="7"/>
  <c r="R55" i="7"/>
  <c r="N37" i="7"/>
  <c r="R37" i="7"/>
  <c r="R219" i="7"/>
  <c r="N219" i="7"/>
  <c r="N248" i="7"/>
  <c r="R248" i="7"/>
  <c r="N156" i="7"/>
  <c r="R156" i="7"/>
  <c r="R89" i="7"/>
  <c r="N89" i="7"/>
  <c r="N35" i="7"/>
  <c r="R35" i="7"/>
  <c r="R284" i="7"/>
  <c r="N284" i="7"/>
  <c r="R127" i="7"/>
  <c r="N127" i="7"/>
  <c r="R77" i="7"/>
  <c r="N77" i="7"/>
  <c r="N326" i="7"/>
  <c r="R326" i="7"/>
  <c r="N270" i="7"/>
  <c r="R270" i="7"/>
  <c r="N129" i="7"/>
  <c r="R129" i="7"/>
  <c r="N178" i="7"/>
  <c r="R178" i="7"/>
  <c r="N97" i="7"/>
  <c r="R97" i="7"/>
  <c r="N30" i="7"/>
  <c r="R30" i="7"/>
  <c r="N322" i="7"/>
  <c r="R322" i="7"/>
  <c r="R281" i="7"/>
  <c r="N281" i="7"/>
  <c r="R93" i="7"/>
  <c r="N93" i="7"/>
  <c r="N304" i="7"/>
  <c r="R304" i="7"/>
  <c r="N286" i="7"/>
  <c r="R286" i="7"/>
  <c r="R78" i="7"/>
  <c r="N78" i="7"/>
  <c r="N153" i="7"/>
  <c r="R153" i="7"/>
  <c r="R321" i="7"/>
  <c r="N321" i="7"/>
  <c r="N108" i="7"/>
  <c r="R108" i="7"/>
  <c r="N309" i="7"/>
  <c r="R309" i="7"/>
  <c r="R222" i="7"/>
  <c r="N222" i="7"/>
  <c r="N110" i="7"/>
  <c r="R110" i="7"/>
  <c r="R109" i="7"/>
  <c r="N109" i="7"/>
  <c r="N303" i="7"/>
  <c r="R303" i="7"/>
  <c r="R209" i="7"/>
  <c r="N209" i="7"/>
  <c r="N105" i="7"/>
  <c r="R105" i="7"/>
  <c r="R289" i="7"/>
  <c r="N289" i="7"/>
  <c r="R292" i="7"/>
  <c r="N292" i="7"/>
  <c r="N134" i="7"/>
  <c r="R134" i="7"/>
  <c r="N34" i="7"/>
  <c r="R34" i="7"/>
  <c r="R275" i="7"/>
  <c r="N275" i="7"/>
  <c r="R252" i="7"/>
  <c r="N252" i="7"/>
  <c r="N36" i="7"/>
  <c r="R36" i="7"/>
  <c r="N213" i="7"/>
  <c r="R213" i="7"/>
  <c r="N142" i="7"/>
  <c r="R142" i="7"/>
  <c r="N84" i="7"/>
  <c r="R84" i="7"/>
  <c r="N261" i="7"/>
  <c r="R261" i="7"/>
  <c r="N121" i="7"/>
  <c r="R121" i="7"/>
  <c r="N241" i="7"/>
  <c r="R241" i="7"/>
  <c r="N188" i="7"/>
  <c r="R188" i="7"/>
  <c r="R296" i="7"/>
  <c r="N296" i="7"/>
  <c r="N124" i="7"/>
  <c r="R124" i="7"/>
  <c r="N67" i="7"/>
  <c r="R67" i="7"/>
  <c r="R112" i="7"/>
  <c r="N112" i="7"/>
  <c r="R174" i="7"/>
  <c r="N174" i="7"/>
  <c r="R57" i="7"/>
  <c r="N57" i="7"/>
  <c r="N318" i="7"/>
  <c r="R318" i="7"/>
  <c r="N290" i="7"/>
  <c r="R290" i="7"/>
  <c r="N193" i="7"/>
  <c r="R193" i="7"/>
  <c r="R172" i="7"/>
  <c r="N172" i="7"/>
  <c r="R131" i="7"/>
  <c r="N131" i="7"/>
  <c r="R220" i="7"/>
  <c r="N220" i="7"/>
  <c r="R75" i="7"/>
  <c r="N75" i="7"/>
  <c r="N56" i="7"/>
  <c r="R56" i="7"/>
  <c r="N323" i="7"/>
  <c r="R323" i="7"/>
  <c r="N291" i="7"/>
  <c r="R291" i="7"/>
  <c r="N125" i="7"/>
  <c r="R125" i="7"/>
  <c r="N103" i="7"/>
  <c r="R103" i="7"/>
  <c r="N76" i="7"/>
  <c r="R76" i="7"/>
  <c r="R280" i="7"/>
  <c r="N280" i="7"/>
  <c r="N58" i="7"/>
  <c r="R58" i="7"/>
  <c r="N158" i="7"/>
  <c r="R158" i="7"/>
  <c r="N226" i="7"/>
  <c r="R226" i="7"/>
  <c r="N43" i="7"/>
  <c r="R43" i="7"/>
  <c r="N171" i="7"/>
  <c r="R171" i="7"/>
  <c r="N277" i="7"/>
  <c r="R277" i="7"/>
  <c r="N264" i="7"/>
  <c r="R264" i="7"/>
  <c r="N87" i="7"/>
  <c r="R87" i="7"/>
  <c r="N306" i="7"/>
  <c r="R306" i="7"/>
  <c r="N203" i="7"/>
  <c r="R203" i="7"/>
  <c r="N206" i="7"/>
  <c r="R206" i="7"/>
  <c r="R21" i="7"/>
  <c r="N21" i="7"/>
  <c r="N288" i="7"/>
  <c r="R288" i="7"/>
  <c r="R186" i="7"/>
  <c r="N186" i="7"/>
  <c r="N272" i="7"/>
  <c r="R272" i="7"/>
  <c r="N244" i="7"/>
  <c r="R244" i="7"/>
  <c r="R80" i="7"/>
  <c r="N80" i="7"/>
  <c r="N229" i="7"/>
  <c r="R229" i="7"/>
  <c r="N144" i="7"/>
  <c r="R144" i="7"/>
  <c r="R338" i="7"/>
  <c r="N338" i="7"/>
  <c r="N332" i="7"/>
  <c r="R332" i="7"/>
  <c r="R119" i="7"/>
  <c r="N119" i="7"/>
  <c r="N23" i="7"/>
  <c r="R23" i="7"/>
  <c r="N313" i="7"/>
  <c r="R313" i="7"/>
  <c r="N179" i="7"/>
  <c r="R179" i="7"/>
  <c r="N54" i="7"/>
  <c r="R54" i="7"/>
  <c r="N157" i="7"/>
  <c r="R157" i="7"/>
  <c r="R136" i="7"/>
  <c r="N136" i="7"/>
  <c r="N307" i="7"/>
  <c r="R307" i="7"/>
  <c r="N257" i="7"/>
  <c r="R257" i="7"/>
  <c r="R165" i="7"/>
  <c r="N165" i="7"/>
  <c r="N149" i="7"/>
  <c r="R149" i="7"/>
  <c r="N50" i="7"/>
  <c r="R50" i="7"/>
  <c r="N146" i="7"/>
  <c r="R146" i="7"/>
  <c r="N69" i="7"/>
  <c r="R69" i="7"/>
  <c r="R302" i="7"/>
  <c r="N302" i="7"/>
  <c r="N308" i="7"/>
  <c r="R308" i="7"/>
  <c r="N150" i="7"/>
  <c r="R150" i="7"/>
  <c r="R198" i="7"/>
  <c r="N198" i="7"/>
  <c r="R98" i="7"/>
  <c r="N98" i="7"/>
  <c r="R116" i="7"/>
  <c r="N116" i="7"/>
  <c r="R199" i="7"/>
  <c r="N199" i="7"/>
  <c r="N128" i="7"/>
  <c r="R128" i="7"/>
  <c r="N246" i="7"/>
  <c r="R246" i="7"/>
  <c r="R133" i="7"/>
  <c r="N133" i="7"/>
  <c r="N267" i="7"/>
  <c r="R267" i="7"/>
  <c r="N28" i="7"/>
  <c r="R28" i="7"/>
  <c r="N214" i="7"/>
  <c r="R214" i="7"/>
  <c r="N94" i="7"/>
  <c r="R94" i="7"/>
  <c r="N100" i="7"/>
  <c r="R100" i="7"/>
  <c r="R319" i="7"/>
  <c r="N319" i="7"/>
  <c r="N315" i="7"/>
  <c r="R315" i="7"/>
  <c r="R283" i="7"/>
  <c r="N283" i="7"/>
  <c r="N274" i="7"/>
  <c r="R274" i="7"/>
  <c r="R205" i="7"/>
  <c r="N205" i="7"/>
  <c r="N147" i="7"/>
  <c r="R147" i="7"/>
  <c r="R341" i="7"/>
  <c r="N341" i="7"/>
  <c r="N237" i="7"/>
  <c r="R237" i="7"/>
  <c r="N96" i="7"/>
  <c r="R96" i="7"/>
  <c r="R285" i="7"/>
  <c r="N285" i="7"/>
  <c r="R282" i="7"/>
  <c r="N282" i="7"/>
  <c r="N170" i="7"/>
  <c r="R170" i="7"/>
  <c r="R26" i="7"/>
  <c r="N26" i="7"/>
  <c r="N279" i="7"/>
  <c r="R279" i="7"/>
  <c r="R168" i="7"/>
  <c r="N168" i="7"/>
  <c r="N204" i="7"/>
  <c r="R204" i="7"/>
  <c r="R66" i="7"/>
  <c r="N66" i="7"/>
  <c r="N335" i="7"/>
  <c r="R335" i="7"/>
  <c r="R259" i="7"/>
  <c r="N259" i="7"/>
  <c r="N104" i="7"/>
  <c r="R104" i="7"/>
  <c r="N266" i="7"/>
  <c r="R266" i="7"/>
  <c r="N122" i="7"/>
  <c r="R122" i="7"/>
  <c r="R44" i="7"/>
  <c r="N44" i="7"/>
  <c r="N236" i="7"/>
  <c r="R236" i="7"/>
  <c r="N45" i="7"/>
  <c r="R45" i="7"/>
  <c r="N72" i="7"/>
  <c r="R72" i="7"/>
  <c r="N294" i="7"/>
  <c r="R294" i="7"/>
  <c r="N340" i="7"/>
  <c r="R340" i="7"/>
  <c r="N175" i="7"/>
  <c r="R175" i="7"/>
  <c r="N117" i="7"/>
  <c r="R117" i="7"/>
  <c r="N53" i="7"/>
  <c r="R53" i="7"/>
  <c r="N33" i="7"/>
  <c r="R33" i="7"/>
  <c r="N148" i="7"/>
  <c r="R148" i="7"/>
  <c r="N74" i="7"/>
  <c r="R74" i="7"/>
  <c r="N31" i="7"/>
  <c r="R31" i="7"/>
  <c r="R293" i="7"/>
  <c r="N293" i="7"/>
  <c r="N238" i="7"/>
  <c r="R238" i="7"/>
  <c r="R181" i="7"/>
  <c r="N181" i="7"/>
  <c r="N135" i="7"/>
  <c r="R135" i="7"/>
  <c r="N73" i="7"/>
  <c r="R73" i="7"/>
  <c r="R336" i="7"/>
  <c r="N336" i="7"/>
  <c r="N25" i="7"/>
  <c r="R25" i="7"/>
  <c r="N258" i="7"/>
  <c r="R258" i="7"/>
  <c r="R297" i="7"/>
  <c r="N297" i="7"/>
  <c r="R300" i="7"/>
  <c r="N300" i="7"/>
  <c r="N287" i="7"/>
  <c r="R287" i="7"/>
  <c r="N200" i="7"/>
  <c r="R200" i="7"/>
  <c r="N61" i="7"/>
  <c r="R61" i="7"/>
  <c r="R263" i="7"/>
  <c r="N263" i="7"/>
  <c r="R218" i="7"/>
  <c r="N218" i="7"/>
  <c r="R114" i="7"/>
  <c r="N114" i="7"/>
  <c r="N314" i="7"/>
  <c r="R314" i="7"/>
  <c r="R187" i="7"/>
  <c r="N187" i="7"/>
  <c r="R190" i="7"/>
  <c r="N190" i="7"/>
  <c r="N327" i="7"/>
  <c r="R327" i="7"/>
  <c r="R269" i="7"/>
  <c r="N269" i="7"/>
  <c r="N162" i="7"/>
  <c r="R162" i="7"/>
  <c r="N22" i="7"/>
  <c r="R22" i="7"/>
  <c r="N232" i="7"/>
  <c r="R232" i="7"/>
  <c r="N65" i="7"/>
  <c r="R65" i="7"/>
  <c r="N339" i="7"/>
  <c r="R339" i="7"/>
  <c r="N227" i="7"/>
  <c r="R227" i="7"/>
  <c r="R138" i="7"/>
  <c r="N138" i="7"/>
  <c r="N310" i="7"/>
  <c r="R310" i="7"/>
  <c r="N324" i="7"/>
  <c r="R324" i="7"/>
  <c r="N208" i="7"/>
  <c r="R208" i="7"/>
  <c r="N154" i="7"/>
  <c r="R154" i="7"/>
  <c r="R85" i="7"/>
  <c r="N85" i="7"/>
  <c r="N24" i="7"/>
  <c r="R24" i="7"/>
  <c r="N325" i="7"/>
  <c r="R325" i="7"/>
  <c r="R273" i="7"/>
  <c r="N273" i="7"/>
  <c r="N197" i="7"/>
  <c r="R197" i="7"/>
  <c r="R166" i="7"/>
  <c r="N166" i="7"/>
  <c r="R47" i="7"/>
  <c r="N47" i="7"/>
  <c r="R184" i="7"/>
  <c r="N184" i="7"/>
  <c r="R159" i="7"/>
  <c r="N159" i="7"/>
  <c r="R123" i="7"/>
  <c r="N123" i="7"/>
  <c r="N42" i="7"/>
  <c r="R42" i="7"/>
  <c r="N251" i="7"/>
  <c r="R251" i="7"/>
  <c r="N250" i="7"/>
  <c r="R250" i="7"/>
  <c r="R260" i="7"/>
  <c r="N260" i="7"/>
  <c r="N92" i="7"/>
  <c r="R92" i="7"/>
  <c r="N59" i="7"/>
  <c r="R59" i="7"/>
  <c r="N298" i="7"/>
  <c r="R298" i="7"/>
  <c r="N253" i="7"/>
  <c r="R253" i="7"/>
  <c r="R48" i="7"/>
  <c r="N48" i="7"/>
  <c r="N99" i="7"/>
  <c r="R99" i="7"/>
  <c r="R271" i="7"/>
  <c r="N271" i="7"/>
  <c r="R180" i="7"/>
  <c r="N180" i="7"/>
  <c r="R276" i="7"/>
  <c r="N276" i="7"/>
  <c r="R143" i="7"/>
  <c r="N143" i="7"/>
  <c r="R305" i="7"/>
  <c r="N305" i="7"/>
  <c r="N177" i="7"/>
  <c r="R177" i="7"/>
  <c r="R46" i="7"/>
  <c r="N46" i="7"/>
  <c r="N247" i="7"/>
  <c r="R247" i="7"/>
  <c r="N151" i="7"/>
  <c r="R151" i="7"/>
  <c r="R107" i="7"/>
  <c r="N107" i="7"/>
  <c r="R333" i="7"/>
  <c r="N333" i="7"/>
  <c r="N233" i="7"/>
  <c r="R233" i="7"/>
  <c r="N70" i="7"/>
  <c r="R70" i="7"/>
  <c r="N331" i="7"/>
  <c r="R331" i="7"/>
  <c r="N254" i="7"/>
  <c r="R254" i="7"/>
  <c r="N182" i="7"/>
  <c r="R182" i="7"/>
  <c r="N320" i="7"/>
  <c r="R320" i="7"/>
  <c r="R161" i="7"/>
  <c r="N161" i="7"/>
  <c r="R301" i="7"/>
  <c r="N301" i="7"/>
  <c r="R212" i="7"/>
  <c r="N212" i="7"/>
  <c r="R63" i="7"/>
  <c r="N63" i="7"/>
  <c r="N334" i="7"/>
  <c r="R334" i="7"/>
  <c r="N215" i="7"/>
  <c r="R215" i="7"/>
  <c r="R101" i="7"/>
  <c r="N101" i="7"/>
  <c r="N164" i="7"/>
  <c r="R164" i="7"/>
  <c r="R91" i="7"/>
  <c r="N91" i="7"/>
  <c r="N39" i="7"/>
  <c r="R39" i="7"/>
  <c r="R265" i="7"/>
  <c r="N265" i="7"/>
  <c r="R210" i="7"/>
  <c r="N210" i="7"/>
  <c r="R137" i="7"/>
  <c r="N137" i="7"/>
  <c r="R130" i="7"/>
  <c r="N130" i="7"/>
  <c r="N90" i="7"/>
  <c r="R90" i="7"/>
  <c r="R163" i="7"/>
  <c r="N163" i="7"/>
  <c r="N140" i="7"/>
  <c r="R140" i="7"/>
  <c r="R49" i="7"/>
  <c r="N49" i="7"/>
  <c r="N245" i="7"/>
  <c r="R245" i="7"/>
  <c r="N235" i="7"/>
  <c r="R235" i="7"/>
  <c r="N141" i="7"/>
  <c r="R141" i="7"/>
  <c r="R52" i="7"/>
  <c r="N52" i="7"/>
  <c r="N32" i="7"/>
  <c r="R32" i="7"/>
  <c r="N18" i="7"/>
  <c r="E7" i="7" l="1"/>
  <c r="F4" i="3"/>
  <c r="H4" i="3" s="1"/>
  <c r="F5" i="3"/>
  <c r="H5" i="3" s="1"/>
  <c r="F6" i="3"/>
  <c r="H6" i="3" s="1"/>
  <c r="F9" i="3" s="1"/>
  <c r="H10" i="3" s="1"/>
  <c r="F4" i="7" l="1"/>
  <c r="H4" i="7" s="1"/>
  <c r="F6" i="7"/>
  <c r="H6" i="7" s="1"/>
  <c r="F9" i="7" s="1"/>
  <c r="F10" i="7" s="1"/>
  <c r="F5" i="7"/>
  <c r="H5" i="7" s="1"/>
  <c r="F8" i="7"/>
  <c r="G9" i="7"/>
  <c r="F8" i="3"/>
  <c r="G9" i="3"/>
</calcChain>
</file>

<file path=xl/sharedStrings.xml><?xml version="1.0" encoding="utf-8"?>
<sst xmlns="http://schemas.openxmlformats.org/spreadsheetml/2006/main" count="502" uniqueCount="163">
  <si>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</si>
  <si>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</si>
  <si>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</si>
  <si>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</si>
  <si>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</si>
  <si>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</si>
  <si>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</si>
  <si>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</si>
  <si>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</si>
  <si>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</si>
  <si>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</si>
  <si>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</si>
  <si>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</si>
  <si>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</si>
  <si>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</si>
  <si>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</si>
  <si>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</si>
  <si>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</si>
  <si>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</si>
  <si>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</si>
  <si>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</si>
  <si>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</si>
  <si>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</si>
  <si>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</si>
  <si>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</si>
  <si>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</si>
  <si>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</si>
  <si>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</si>
  <si>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</si>
  <si>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</si>
  <si>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</si>
  <si>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</si>
  <si>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</si>
  <si>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</si>
  <si>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</si>
  <si>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</si>
  <si>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</si>
  <si>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</si>
  <si>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</si>
  <si>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EM Psc / GSC 0619-0232               </t>
  </si>
  <si>
    <t xml:space="preserve">EW        </t>
  </si>
  <si>
    <t>IBVS 5871</t>
  </si>
  <si>
    <t>II</t>
  </si>
  <si>
    <t>Add cycle</t>
  </si>
  <si>
    <t>Old Cycle</t>
  </si>
  <si>
    <t>Qian 2008AJ....136.1940</t>
  </si>
  <si>
    <t>Gonzalez-Rojas 2003IBVS 5437</t>
  </si>
  <si>
    <t>Yang 2005Ap&amp;SS.300..337</t>
  </si>
  <si>
    <t>Samec 2006BAAS...38.1104</t>
  </si>
  <si>
    <t>Qian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</si>
  <si>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</si>
  <si>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</si>
  <si>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</si>
  <si>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WITH</t>
  </si>
  <si>
    <t>last point</t>
  </si>
  <si>
    <t>WITHOUT</t>
  </si>
  <si>
    <t>Quad Fit</t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</si>
  <si>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</si>
  <si>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</si>
  <si>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</si>
  <si>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</si>
  <si>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</si>
  <si>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</si>
  <si>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</si>
  <si>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</si>
  <si>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</si>
  <si>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</si>
  <si>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</si>
  <si>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</si>
  <si>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</si>
  <si>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</si>
  <si>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</si>
  <si>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</si>
  <si>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</si>
  <si>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</si>
  <si>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</si>
  <si>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</si>
  <si>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</si>
  <si>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</si>
  <si>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</si>
  <si>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</si>
  <si>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</si>
  <si>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</si>
  <si>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</si>
  <si>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</si>
  <si>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</si>
  <si>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</si>
  <si>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</si>
  <si>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</si>
  <si>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</si>
  <si>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</si>
  <si>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</si>
  <si>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</si>
  <si>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</si>
  <si>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</si>
  <si>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</si>
  <si>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</si>
  <si>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</si>
  <si>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</si>
  <si>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</si>
  <si>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</si>
  <si>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</si>
  <si>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</si>
  <si>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</si>
  <si>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</si>
  <si>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</si>
  <si>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</si>
  <si>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</si>
  <si>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</si>
  <si>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</si>
  <si>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</si>
  <si>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</si>
  <si>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</si>
  <si>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</si>
  <si>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</si>
  <si>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</si>
  <si>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</si>
  <si>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</si>
  <si>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</si>
  <si>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</si>
  <si>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</si>
  <si>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</si>
  <si>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</si>
  <si>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</si>
  <si>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</si>
  <si>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</si>
  <si>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</si>
  <si>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</si>
  <si>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</si>
  <si>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</si>
  <si>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</si>
  <si>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</si>
  <si>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</si>
  <si>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</si>
  <si>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</si>
  <si>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</si>
  <si>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</si>
  <si>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</si>
  <si>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</si>
  <si>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</si>
  <si>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</si>
  <si>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</si>
  <si>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</si>
  <si>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</si>
  <si>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</si>
  <si>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6011</t>
  </si>
  <si>
    <t>Residuals</t>
  </si>
  <si>
    <t>Yang 2005</t>
  </si>
  <si>
    <t>diff</t>
  </si>
  <si>
    <t>EW</t>
  </si>
  <si>
    <t>Ang.freq</t>
  </si>
  <si>
    <t>Ph.const</t>
  </si>
  <si>
    <t>Sine fit</t>
  </si>
  <si>
    <t>Sin Ampl</t>
  </si>
  <si>
    <t>Sin fit</t>
  </si>
  <si>
    <t>Sin. Fit</t>
  </si>
  <si>
    <t>Ampl</t>
  </si>
  <si>
    <t>Ang. Freq.</t>
  </si>
  <si>
    <t>Cnst</t>
  </si>
  <si>
    <r>
      <t>sum diff</t>
    </r>
    <r>
      <rPr>
        <vertAlign val="superscript"/>
        <sz val="10"/>
        <rFont val="Arial"/>
        <family val="2"/>
      </rPr>
      <t>2</t>
    </r>
  </si>
  <si>
    <t>Fit of Qian et al. 2008AJ....136.1940</t>
  </si>
  <si>
    <t>Qian's</t>
  </si>
  <si>
    <t>The boxed points below do not match their Fig.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</si>
</sst>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9" formatCode="0.E+00"/>
    <numFmt numFmtId="180" formatCode="0.0%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3"/>
      <name val="Arial"/>
      <family val="2"/>
    </font>
    <font>
      <vertAlign val="superscript"/>
      <sz val="10"/>
      <name val="Arial"/>
      <family val="2"/>
    </font>
    <font>
      <strike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8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2" applyNumberFormat="0" applyFont="0" applyFill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1" fontId="0" fillId="0" borderId="0" xfId="0" applyNumberFormat="1" applyAlignment="1"/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 applyAlignment="1"/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9" xfId="0" applyFont="1" applyBorder="1">
      <alignment vertical="top"/>
    </xf>
    <xf numFmtId="0" fontId="19" fillId="0" borderId="10" xfId="0" applyFont="1" applyBorder="1">
      <alignment vertical="top"/>
    </xf>
    <xf numFmtId="0" fontId="8" fillId="0" borderId="6" xfId="0" applyFont="1" applyBorder="1">
      <alignment vertical="top"/>
    </xf>
    <xf numFmtId="179" fontId="8" fillId="0" borderId="6" xfId="0" applyNumberFormat="1" applyFont="1" applyBorder="1" applyAlignment="1">
      <alignment horizontal="center"/>
    </xf>
    <xf numFmtId="180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1" xfId="0" applyFont="1" applyBorder="1">
      <alignment vertical="top"/>
    </xf>
    <xf numFmtId="0" fontId="19" fillId="0" borderId="12" xfId="0" applyFont="1" applyBorder="1">
      <alignment vertical="top"/>
    </xf>
    <xf numFmtId="0" fontId="8" fillId="0" borderId="7" xfId="0" applyFont="1" applyBorder="1">
      <alignment vertical="top"/>
    </xf>
    <xf numFmtId="179" fontId="8" fillId="0" borderId="7" xfId="0" applyNumberFormat="1" applyFont="1" applyBorder="1" applyAlignment="1">
      <alignment horizontal="center"/>
    </xf>
    <xf numFmtId="0" fontId="6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8" fillId="0" borderId="8" xfId="0" applyFont="1" applyBorder="1">
      <alignment vertical="top"/>
    </xf>
    <xf numFmtId="179" fontId="8" fillId="0" borderId="8" xfId="0" applyNumberFormat="1" applyFont="1" applyBorder="1" applyAlignment="1">
      <alignment horizontal="center"/>
    </xf>
    <xf numFmtId="0" fontId="18" fillId="0" borderId="3" xfId="0" applyFont="1" applyBorder="1">
      <alignment vertical="top"/>
    </xf>
    <xf numFmtId="0" fontId="0" fillId="0" borderId="3" xfId="0" applyBorder="1">
      <alignment vertical="top"/>
    </xf>
    <xf numFmtId="0" fontId="8" fillId="0" borderId="0" xfId="0" applyFont="1" applyFill="1">
      <alignment vertical="top"/>
    </xf>
    <xf numFmtId="0" fontId="6" fillId="0" borderId="0" xfId="0" applyFont="1" applyFill="1" applyBorder="1">
      <alignment vertical="top"/>
    </xf>
    <xf numFmtId="0" fontId="19" fillId="0" borderId="0" xfId="0" applyFont="1">
      <alignment vertical="top"/>
    </xf>
    <xf numFmtId="179" fontId="8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20" fillId="0" borderId="0" xfId="0" applyFont="1">
      <alignment vertical="top"/>
    </xf>
    <xf numFmtId="180" fontId="20" fillId="0" borderId="0" xfId="0" applyNumberFormat="1" applyFont="1">
      <alignment vertical="top"/>
    </xf>
    <xf numFmtId="10" fontId="20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2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>
      <alignment vertical="top"/>
    </xf>
    <xf numFmtId="0" fontId="11" fillId="0" borderId="3" xfId="0" applyFont="1" applyFill="1" applyBorder="1" applyAlignment="1">
      <alignment horizontal="center"/>
    </xf>
    <xf numFmtId="0" fontId="12" fillId="2" borderId="1" xfId="0" applyFont="1" applyFill="1" applyBorder="1">
      <alignment vertical="top"/>
    </xf>
    <xf numFmtId="0" fontId="8" fillId="0" borderId="15" xfId="0" applyFont="1" applyFill="1" applyBorder="1">
      <alignment vertical="top"/>
    </xf>
    <xf numFmtId="0" fontId="6" fillId="0" borderId="16" xfId="0" applyFont="1" applyFill="1" applyBorder="1" applyAlignment="1">
      <alignment horizontal="right" vertical="top"/>
    </xf>
    <xf numFmtId="0" fontId="0" fillId="0" borderId="17" xfId="0" applyBorder="1" applyAlignment="1"/>
    <xf numFmtId="0" fontId="12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Border="1">
      <alignment vertical="top"/>
    </xf>
    <xf numFmtId="0" fontId="24" fillId="0" borderId="0" xfId="0" applyFont="1">
      <alignment vertical="top"/>
    </xf>
    <xf numFmtId="0" fontId="12" fillId="2" borderId="15" xfId="0" applyFont="1" applyFill="1" applyBorder="1">
      <alignment vertical="top"/>
    </xf>
    <xf numFmtId="0" fontId="8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0" fillId="0" borderId="3" xfId="0" applyBorder="1" applyAlignment="1"/>
    <xf numFmtId="0" fontId="0" fillId="0" borderId="3" xfId="0" applyBorder="1" applyAlignment="1">
      <alignment horizontal="left"/>
    </xf>
    <xf numFmtId="0" fontId="0" fillId="0" borderId="6" xfId="0" applyBorder="1" applyAlignment="1"/>
    <xf numFmtId="0" fontId="0" fillId="0" borderId="7" xfId="0" applyBorder="1" applyAlignment="1"/>
    <xf numFmtId="0" fontId="19" fillId="0" borderId="0" xfId="0" applyFont="1" applyFill="1" applyAlignment="1"/>
    <xf numFmtId="0" fontId="0" fillId="0" borderId="18" xfId="0" applyBorder="1" applyAlignment="1"/>
    <xf numFmtId="0" fontId="29" fillId="0" borderId="6" xfId="0" applyFont="1" applyBorder="1">
      <alignment vertical="top"/>
    </xf>
    <xf numFmtId="0" fontId="29" fillId="0" borderId="0" xfId="0" applyFont="1" applyAlignment="1"/>
    <xf numFmtId="0" fontId="29" fillId="0" borderId="7" xfId="0" applyFont="1" applyBorder="1">
      <alignment vertical="top"/>
    </xf>
    <xf numFmtId="0" fontId="29" fillId="0" borderId="8" xfId="0" applyFont="1" applyBorder="1" applyAlignment="1"/>
    <xf numFmtId="11" fontId="29" fillId="0" borderId="0" xfId="0" applyNumberFormat="1" applyFont="1" applyAlignment="1"/>
    <xf numFmtId="11" fontId="8" fillId="0" borderId="0" xfId="0" applyNumberFormat="1" applyFont="1" applyAlignment="1"/>
    <xf numFmtId="0" fontId="27" fillId="3" borderId="0" xfId="0" applyFont="1" applyFill="1" applyAlignment="1"/>
    <xf numFmtId="0" fontId="6" fillId="3" borderId="0" xfId="0" applyFont="1" applyFill="1" applyAlignment="1"/>
    <xf numFmtId="0" fontId="27" fillId="3" borderId="9" xfId="0" applyFont="1" applyFill="1" applyBorder="1" applyAlignment="1"/>
    <xf numFmtId="0" fontId="27" fillId="3" borderId="10" xfId="0" applyFont="1" applyFill="1" applyBorder="1" applyAlignment="1"/>
    <xf numFmtId="0" fontId="27" fillId="3" borderId="13" xfId="0" applyFont="1" applyFill="1" applyBorder="1" applyAlignment="1"/>
    <xf numFmtId="0" fontId="27" fillId="3" borderId="14" xfId="0" applyFont="1" applyFill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3386327503974562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2670906200318"/>
          <c:y val="0.13761508987686913"/>
          <c:w val="0.82988871224165339"/>
          <c:h val="0.69113356249272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1'!$H$21:$H$978</c:f>
              <c:numCache>
                <c:formatCode>General</c:formatCode>
                <c:ptCount val="958"/>
                <c:pt idx="0">
                  <c:v>-1.746380003169179E-3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0D-4996-A025-71C9F0E74E7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1'!$I$21:$I$978</c:f>
              <c:numCache>
                <c:formatCode>General</c:formatCode>
                <c:ptCount val="958"/>
                <c:pt idx="15">
                  <c:v>3.7962900001730304E-2</c:v>
                </c:pt>
                <c:pt idx="16">
                  <c:v>4.328345999965677E-2</c:v>
                </c:pt>
                <c:pt idx="17">
                  <c:v>6.1350869997113477E-2</c:v>
                </c:pt>
                <c:pt idx="18">
                  <c:v>6.6578339996340219E-2</c:v>
                </c:pt>
                <c:pt idx="19">
                  <c:v>6.7098729996359907E-2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0D-4996-A025-71C9F0E74E7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1'!$J$21:$J$978</c:f>
              <c:numCache>
                <c:formatCode>General</c:formatCode>
                <c:ptCount val="958"/>
                <c:pt idx="20">
                  <c:v>8.3496999999624677E-2</c:v>
                </c:pt>
                <c:pt idx="21">
                  <c:v>0.1499977899948135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0D-4996-A025-71C9F0E74E7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1'!$K$21:$K$978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0D-4996-A025-71C9F0E74E7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0D-4996-A025-71C9F0E74E7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0D-4996-A025-71C9F0E74E7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1'!$D$21:$D$978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1'!$N$21:$N$978</c:f>
              <c:numCache>
                <c:formatCode>General</c:formatCode>
                <c:ptCount val="958"/>
                <c:pt idx="1">
                  <c:v>2.9876999906264246E-4</c:v>
                </c:pt>
                <c:pt idx="2">
                  <c:v>-8.5655000293627381E-4</c:v>
                </c:pt>
                <c:pt idx="3">
                  <c:v>-1.7342100036330521E-3</c:v>
                </c:pt>
                <c:pt idx="4">
                  <c:v>9.0372999693499878E-4</c:v>
                </c:pt>
                <c:pt idx="5">
                  <c:v>1.8260699944221415E-3</c:v>
                </c:pt>
                <c:pt idx="6">
                  <c:v>-1.0515899994061328E-3</c:v>
                </c:pt>
                <c:pt idx="7">
                  <c:v>1.9503999646985903E-4</c:v>
                </c:pt>
                <c:pt idx="8">
                  <c:v>-1.3826200010953471E-3</c:v>
                </c:pt>
                <c:pt idx="9">
                  <c:v>-3.8000000058673322E-3</c:v>
                </c:pt>
                <c:pt idx="10">
                  <c:v>3.1276199995772913E-2</c:v>
                </c:pt>
                <c:pt idx="11">
                  <c:v>2.1378149998781737E-2</c:v>
                </c:pt>
                <c:pt idx="12">
                  <c:v>2.8122830000938848E-2</c:v>
                </c:pt>
                <c:pt idx="13">
                  <c:v>2.8447119992051739E-2</c:v>
                </c:pt>
                <c:pt idx="14">
                  <c:v>2.3067510002874769E-2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0D-4996-A025-71C9F0E74E7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1'!$O$21:$O$978</c:f>
              <c:numCache>
                <c:formatCode>General</c:formatCode>
                <c:ptCount val="958"/>
                <c:pt idx="19">
                  <c:v>6.5875198674663168E-2</c:v>
                </c:pt>
                <c:pt idx="20">
                  <c:v>8.5084647779735456E-2</c:v>
                </c:pt>
                <c:pt idx="21">
                  <c:v>0.14963367353639945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0D-4996-A025-71C9F0E74E73}"/>
            </c:ext>
          </c:extLst>
        </c:ser>
        <c:ser>
          <c:idx val="8"/>
          <c:order val="8"/>
          <c:tx>
            <c:strRef>
              <c:f>'Active 1'!$V$1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1'!$U$2:$U$12</c:f>
              <c:numCache>
                <c:formatCode>General</c:formatCode>
                <c:ptCount val="11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</c:numCache>
            </c:numRef>
          </c:xVal>
          <c:yVal>
            <c:numRef>
              <c:f>'Active 1'!$V$2:$V$12</c:f>
              <c:numCache>
                <c:formatCode>General</c:formatCode>
                <c:ptCount val="11"/>
                <c:pt idx="0">
                  <c:v>-5.878988625233313E-3</c:v>
                </c:pt>
                <c:pt idx="1">
                  <c:v>-2.5339401951115863E-4</c:v>
                </c:pt>
                <c:pt idx="2">
                  <c:v>7.5050729798807232E-3</c:v>
                </c:pt>
                <c:pt idx="3">
                  <c:v>1.7396412372942333E-2</c:v>
                </c:pt>
                <c:pt idx="4">
                  <c:v>2.942062415967367E-2</c:v>
                </c:pt>
                <c:pt idx="5">
                  <c:v>4.3577708340074739E-2</c:v>
                </c:pt>
                <c:pt idx="6">
                  <c:v>5.9867664914145524E-2</c:v>
                </c:pt>
                <c:pt idx="7">
                  <c:v>7.8290493881886053E-2</c:v>
                </c:pt>
                <c:pt idx="8">
                  <c:v>9.8846195243296298E-2</c:v>
                </c:pt>
                <c:pt idx="9">
                  <c:v>0.12153476899837626</c:v>
                </c:pt>
                <c:pt idx="10">
                  <c:v>0.14635621514712599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0D-4996-A025-71C9F0E7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517472"/>
        <c:axId val="1"/>
      </c:scatterChart>
      <c:valAx>
        <c:axId val="729517472"/>
        <c:scaling>
          <c:orientation val="minMax"/>
          <c:max val="10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5174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13513513513514"/>
          <c:y val="0.91437597823207872"/>
          <c:w val="0.81558028616852152"/>
          <c:h val="6.11624005714882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Residuals</a:t>
            </a:r>
          </a:p>
        </c:rich>
      </c:tx>
      <c:layout>
        <c:manualLayout>
          <c:xMode val="edge"/>
          <c:yMode val="edge"/>
          <c:x val="0.3587306586676665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15986197895275E-2"/>
          <c:y val="0.13719532618873587"/>
          <c:w val="0.87777913842252364"/>
          <c:h val="0.692074200996512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1'!$U$21:$U$978</c:f>
              <c:numCache>
                <c:formatCode>General</c:formatCode>
                <c:ptCount val="958"/>
                <c:pt idx="0">
                  <c:v>1.7040875567691342E-3</c:v>
                </c:pt>
                <c:pt idx="1">
                  <c:v>1.0709167901205813E-3</c:v>
                </c:pt>
                <c:pt idx="2">
                  <c:v>-1.2358920549934455E-4</c:v>
                </c:pt>
                <c:pt idx="3">
                  <c:v>-1.0208709967839424E-3</c:v>
                </c:pt>
                <c:pt idx="4">
                  <c:v>1.4659975470984526E-3</c:v>
                </c:pt>
                <c:pt idx="5">
                  <c:v>2.3685493899510694E-3</c:v>
                </c:pt>
                <c:pt idx="6">
                  <c:v>-5.2891795436327347E-4</c:v>
                </c:pt>
                <c:pt idx="7">
                  <c:v>6.6148697099728331E-4</c:v>
                </c:pt>
                <c:pt idx="8">
                  <c:v>-9.360539611515731E-4</c:v>
                </c:pt>
                <c:pt idx="9">
                  <c:v>-3.5466059863561734E-3</c:v>
                </c:pt>
                <c:pt idx="10">
                  <c:v>4.5575820763677256E-3</c:v>
                </c:pt>
                <c:pt idx="11">
                  <c:v>-5.3720814478019178E-3</c:v>
                </c:pt>
                <c:pt idx="12">
                  <c:v>1.2966717008808248E-3</c:v>
                </c:pt>
                <c:pt idx="13">
                  <c:v>1.5512946242194348E-3</c:v>
                </c:pt>
                <c:pt idx="14">
                  <c:v>-3.8346519340637895E-3</c:v>
                </c:pt>
                <c:pt idx="15">
                  <c:v>-6.4553279285878354E-3</c:v>
                </c:pt>
                <c:pt idx="16">
                  <c:v>-1.9353746487997675E-3</c:v>
                </c:pt>
                <c:pt idx="17">
                  <c:v>-5.5328861351504333E-4</c:v>
                </c:pt>
                <c:pt idx="18">
                  <c:v>3.1433805804654824E-3</c:v>
                </c:pt>
                <c:pt idx="19">
                  <c:v>3.6548756309427027E-3</c:v>
                </c:pt>
                <c:pt idx="20">
                  <c:v>2.2591215286235367E-3</c:v>
                </c:pt>
                <c:pt idx="21">
                  <c:v>-5.0308573599174844E-3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AF-45DC-AF2A-734906CB3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637968"/>
        <c:axId val="1"/>
      </c:scatterChart>
      <c:valAx>
        <c:axId val="672637968"/>
        <c:scaling>
          <c:orientation val="minMax"/>
          <c:max val="10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6379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619114277381991"/>
          <c:y val="0.91463542666922726"/>
          <c:w val="8.412715077282007E-2"/>
          <c:h val="6.09756097560975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11.  EM Psc -- [52679.3075, 0.34395922]</a:t>
            </a:r>
          </a:p>
        </c:rich>
      </c:tx>
      <c:layout>
        <c:manualLayout>
          <c:xMode val="edge"/>
          <c:yMode val="edge"/>
          <c:x val="0.29219143576826195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7304785894202E-2"/>
          <c:y val="9.2592801904301178E-2"/>
          <c:w val="0.89294710327455917"/>
          <c:h val="0.8101870166626353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19"/>
                <c:pt idx="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</c:numLit>
            </c:plus>
            <c:minus>
              <c:numLit>
                <c:formatCode>General</c:formatCode>
                <c:ptCount val="119"/>
                <c:pt idx="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1'!$F$21:$F$141</c:f>
              <c:numCache>
                <c:formatCode>General</c:formatCode>
                <c:ptCount val="121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1'!$G$21:$G$141</c:f>
              <c:numCache>
                <c:formatCode>General</c:formatCode>
                <c:ptCount val="121"/>
                <c:pt idx="0">
                  <c:v>-1.746380003169179E-3</c:v>
                </c:pt>
                <c:pt idx="1">
                  <c:v>2.9876999906264246E-4</c:v>
                </c:pt>
                <c:pt idx="2">
                  <c:v>-8.5655000293627381E-4</c:v>
                </c:pt>
                <c:pt idx="3">
                  <c:v>-1.7342100036330521E-3</c:v>
                </c:pt>
                <c:pt idx="4">
                  <c:v>9.0372999693499878E-4</c:v>
                </c:pt>
                <c:pt idx="5">
                  <c:v>1.8260699944221415E-3</c:v>
                </c:pt>
                <c:pt idx="6">
                  <c:v>-1.0515899994061328E-3</c:v>
                </c:pt>
                <c:pt idx="7">
                  <c:v>1.9503999646985903E-4</c:v>
                </c:pt>
                <c:pt idx="8">
                  <c:v>-1.3826200010953471E-3</c:v>
                </c:pt>
                <c:pt idx="9">
                  <c:v>-3.8000000058673322E-3</c:v>
                </c:pt>
                <c:pt idx="10">
                  <c:v>3.1276199995772913E-2</c:v>
                </c:pt>
                <c:pt idx="11">
                  <c:v>2.1378149998781737E-2</c:v>
                </c:pt>
                <c:pt idx="12">
                  <c:v>2.8122830000938848E-2</c:v>
                </c:pt>
                <c:pt idx="13">
                  <c:v>2.8447119992051739E-2</c:v>
                </c:pt>
                <c:pt idx="14">
                  <c:v>2.3067510002874769E-2</c:v>
                </c:pt>
                <c:pt idx="15">
                  <c:v>3.7962900001730304E-2</c:v>
                </c:pt>
                <c:pt idx="16">
                  <c:v>4.328345999965677E-2</c:v>
                </c:pt>
                <c:pt idx="17">
                  <c:v>6.1350869997113477E-2</c:v>
                </c:pt>
                <c:pt idx="18">
                  <c:v>6.6578339996340219E-2</c:v>
                </c:pt>
                <c:pt idx="19">
                  <c:v>6.7098729996359907E-2</c:v>
                </c:pt>
                <c:pt idx="20">
                  <c:v>8.3496999999624677E-2</c:v>
                </c:pt>
                <c:pt idx="21">
                  <c:v>0.1499977899948135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FF-4410-B3A4-80E041B6ADE8}"/>
            </c:ext>
          </c:extLst>
        </c:ser>
        <c:ser>
          <c:idx val="8"/>
          <c:order val="1"/>
          <c:tx>
            <c:strRef>
              <c:f>'Active 1'!$V$1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1'!$U$2:$U$13</c:f>
              <c:numCache>
                <c:formatCode>General</c:formatCode>
                <c:ptCount val="12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</c:numCache>
            </c:numRef>
          </c:xVal>
          <c:yVal>
            <c:numRef>
              <c:f>'Active 1'!$V$2:$V$13</c:f>
              <c:numCache>
                <c:formatCode>General</c:formatCode>
                <c:ptCount val="12"/>
                <c:pt idx="0">
                  <c:v>-5.878988625233313E-3</c:v>
                </c:pt>
                <c:pt idx="1">
                  <c:v>-2.5339401951115863E-4</c:v>
                </c:pt>
                <c:pt idx="2">
                  <c:v>7.5050729798807232E-3</c:v>
                </c:pt>
                <c:pt idx="3">
                  <c:v>1.7396412372942333E-2</c:v>
                </c:pt>
                <c:pt idx="4">
                  <c:v>2.942062415967367E-2</c:v>
                </c:pt>
                <c:pt idx="5">
                  <c:v>4.3577708340074739E-2</c:v>
                </c:pt>
                <c:pt idx="6">
                  <c:v>5.9867664914145524E-2</c:v>
                </c:pt>
                <c:pt idx="7">
                  <c:v>7.8290493881886053E-2</c:v>
                </c:pt>
                <c:pt idx="8">
                  <c:v>9.8846195243296298E-2</c:v>
                </c:pt>
                <c:pt idx="9">
                  <c:v>0.12153476899837626</c:v>
                </c:pt>
                <c:pt idx="10">
                  <c:v>0.14635621514712599</c:v>
                </c:pt>
                <c:pt idx="11">
                  <c:v>0.17331053368954541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FF-4410-B3A4-80E041B6A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636528"/>
        <c:axId val="1"/>
      </c:scatterChart>
      <c:valAx>
        <c:axId val="672636528"/>
        <c:scaling>
          <c:orientation val="minMax"/>
          <c:max val="10000"/>
          <c:min val="-1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16"/>
          <c:min val="-0.0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6365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4120005599300087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6683680577709"/>
          <c:y val="9.7505884853947108E-2"/>
          <c:w val="0.83466775347363731"/>
          <c:h val="0.76870918524390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Q_fit!$D$21:$D$41</c:f>
              <c:numCache>
                <c:formatCode>General</c:formatCode>
                <c:ptCount val="21"/>
                <c:pt idx="0">
                  <c:v>-5.21E-2</c:v>
                </c:pt>
                <c:pt idx="1">
                  <c:v>-7.8499999999999993E-3</c:v>
                </c:pt>
                <c:pt idx="2">
                  <c:v>-7.2500000000000004E-3</c:v>
                </c:pt>
                <c:pt idx="3">
                  <c:v>-6.9499999999999996E-3</c:v>
                </c:pt>
                <c:pt idx="4">
                  <c:v>-4.6499999999999996E-3</c:v>
                </c:pt>
                <c:pt idx="5">
                  <c:v>-4.3499999999999997E-3</c:v>
                </c:pt>
                <c:pt idx="6">
                  <c:v>-4.0499999999999998E-3</c:v>
                </c:pt>
                <c:pt idx="7">
                  <c:v>-3.2000000000000002E-3</c:v>
                </c:pt>
                <c:pt idx="8">
                  <c:v>-2.8999999999999998E-3</c:v>
                </c:pt>
                <c:pt idx="9">
                  <c:v>0</c:v>
                </c:pt>
                <c:pt idx="10">
                  <c:v>0.27900000000000003</c:v>
                </c:pt>
                <c:pt idx="11">
                  <c:v>0.27925</c:v>
                </c:pt>
                <c:pt idx="12">
                  <c:v>0.27984999999999999</c:v>
                </c:pt>
                <c:pt idx="13">
                  <c:v>0.28039999999999998</c:v>
                </c:pt>
                <c:pt idx="14">
                  <c:v>0.28044999999999998</c:v>
                </c:pt>
                <c:pt idx="15">
                  <c:v>0.40550000000000003</c:v>
                </c:pt>
                <c:pt idx="16">
                  <c:v>0.41070000000000001</c:v>
                </c:pt>
                <c:pt idx="17">
                  <c:v>0.51165000000000005</c:v>
                </c:pt>
                <c:pt idx="18">
                  <c:v>0.52029999999999998</c:v>
                </c:pt>
                <c:pt idx="19">
                  <c:v>0.52034999999999998</c:v>
                </c:pt>
                <c:pt idx="20">
                  <c:v>0.61499999999999999</c:v>
                </c:pt>
              </c:numCache>
            </c:numRef>
          </c:xVal>
          <c:yVal>
            <c:numRef>
              <c:f>Q_fit!$E$21:$E$41</c:f>
              <c:numCache>
                <c:formatCode>General</c:formatCode>
                <c:ptCount val="21"/>
                <c:pt idx="0">
                  <c:v>-1.746380003169179E-3</c:v>
                </c:pt>
                <c:pt idx="1">
                  <c:v>2.9876999906264246E-4</c:v>
                </c:pt>
                <c:pt idx="2">
                  <c:v>-8.5655000293627381E-4</c:v>
                </c:pt>
                <c:pt idx="3">
                  <c:v>-1.7342100036330521E-3</c:v>
                </c:pt>
                <c:pt idx="4">
                  <c:v>9.0372999693499878E-4</c:v>
                </c:pt>
                <c:pt idx="5">
                  <c:v>1.8260699944221415E-3</c:v>
                </c:pt>
                <c:pt idx="6">
                  <c:v>-1.0515899994061328E-3</c:v>
                </c:pt>
                <c:pt idx="7">
                  <c:v>1.9503999646985903E-4</c:v>
                </c:pt>
                <c:pt idx="8">
                  <c:v>-1.3826200010953471E-3</c:v>
                </c:pt>
                <c:pt idx="9">
                  <c:v>-3.8000000058673322E-3</c:v>
                </c:pt>
                <c:pt idx="10">
                  <c:v>3.1276199995772913E-2</c:v>
                </c:pt>
                <c:pt idx="11">
                  <c:v>2.1378149998781737E-2</c:v>
                </c:pt>
                <c:pt idx="12">
                  <c:v>2.8122830000938848E-2</c:v>
                </c:pt>
                <c:pt idx="13">
                  <c:v>2.8447119992051739E-2</c:v>
                </c:pt>
                <c:pt idx="14">
                  <c:v>2.3067510002874769E-2</c:v>
                </c:pt>
                <c:pt idx="15">
                  <c:v>3.7962900001730304E-2</c:v>
                </c:pt>
                <c:pt idx="16">
                  <c:v>4.328345999965677E-2</c:v>
                </c:pt>
                <c:pt idx="17">
                  <c:v>6.1350869997113477E-2</c:v>
                </c:pt>
                <c:pt idx="18">
                  <c:v>6.6578339996340219E-2</c:v>
                </c:pt>
                <c:pt idx="19">
                  <c:v>6.6598729994439054E-2</c:v>
                </c:pt>
                <c:pt idx="20">
                  <c:v>8.3496999999624677E-2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E0-46A7-A205-36F8D055691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Q_fit!$U$2:$U$22</c:f>
              <c:numCache>
                <c:formatCode>General</c:formatCode>
                <c:ptCount val="21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  <c:pt idx="6">
                  <c:v>0.2</c:v>
                </c:pt>
                <c:pt idx="7">
                  <c:v>0.25</c:v>
                </c:pt>
                <c:pt idx="8">
                  <c:v>0.3</c:v>
                </c:pt>
                <c:pt idx="9">
                  <c:v>0.35</c:v>
                </c:pt>
                <c:pt idx="10">
                  <c:v>0.4</c:v>
                </c:pt>
                <c:pt idx="11">
                  <c:v>0.45</c:v>
                </c:pt>
                <c:pt idx="12">
                  <c:v>0.5</c:v>
                </c:pt>
                <c:pt idx="13">
                  <c:v>0.55000000000000004</c:v>
                </c:pt>
                <c:pt idx="14">
                  <c:v>0.6</c:v>
                </c:pt>
                <c:pt idx="15">
                  <c:v>0.65</c:v>
                </c:pt>
                <c:pt idx="16">
                  <c:v>0.7</c:v>
                </c:pt>
                <c:pt idx="17">
                  <c:v>0.75</c:v>
                </c:pt>
                <c:pt idx="18">
                  <c:v>0.8</c:v>
                </c:pt>
                <c:pt idx="19">
                  <c:v>0.85</c:v>
                </c:pt>
                <c:pt idx="20">
                  <c:v>0.9</c:v>
                </c:pt>
              </c:numCache>
            </c:numRef>
          </c:xVal>
          <c:yVal>
            <c:numRef>
              <c:f>Q_fit!$V$2:$V$22</c:f>
              <c:numCache>
                <c:formatCode>General</c:formatCode>
                <c:ptCount val="21"/>
                <c:pt idx="0">
                  <c:v>-5.8789893511923923E-3</c:v>
                </c:pt>
                <c:pt idx="1">
                  <c:v>-3.3327995089970069E-3</c:v>
                </c:pt>
                <c:pt idx="2">
                  <c:v>-2.5339176971137434E-4</c:v>
                </c:pt>
                <c:pt idx="3">
                  <c:v>3.3592338666645054E-3</c:v>
                </c:pt>
                <c:pt idx="4">
                  <c:v>7.5050774001306324E-3</c:v>
                </c:pt>
                <c:pt idx="5">
                  <c:v>1.2184138830687004E-2</c:v>
                </c:pt>
                <c:pt idx="6">
                  <c:v>1.7396418158333628E-2</c:v>
                </c:pt>
                <c:pt idx="7">
                  <c:v>2.3141915383070494E-2</c:v>
                </c:pt>
                <c:pt idx="8">
                  <c:v>2.942063050489761E-2</c:v>
                </c:pt>
                <c:pt idx="9">
                  <c:v>3.6232563523814966E-2</c:v>
                </c:pt>
                <c:pt idx="10">
                  <c:v>4.3577714439822585E-2</c:v>
                </c:pt>
                <c:pt idx="11">
                  <c:v>5.1456083252920441E-2</c:v>
                </c:pt>
                <c:pt idx="12">
                  <c:v>5.9867669963108536E-2</c:v>
                </c:pt>
                <c:pt idx="13">
                  <c:v>6.8812474570386889E-2</c:v>
                </c:pt>
                <c:pt idx="14">
                  <c:v>7.8290497074755494E-2</c:v>
                </c:pt>
                <c:pt idx="15">
                  <c:v>8.8301737476214337E-2</c:v>
                </c:pt>
                <c:pt idx="16">
                  <c:v>9.8846195774763418E-2</c:v>
                </c:pt>
                <c:pt idx="17">
                  <c:v>0.10992387197040276</c:v>
                </c:pt>
                <c:pt idx="18">
                  <c:v>0.12153476606313238</c:v>
                </c:pt>
                <c:pt idx="19">
                  <c:v>0.13367887805295217</c:v>
                </c:pt>
                <c:pt idx="20">
                  <c:v>0.14635620793986226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E0-46A7-A205-36F8D0556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213992"/>
        <c:axId val="1"/>
      </c:scatterChart>
      <c:valAx>
        <c:axId val="441213992"/>
        <c:scaling>
          <c:orientation val="minMax"/>
          <c:max val="0.7"/>
          <c:min val="-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2139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7600055993000873"/>
          <c:y val="0.93197493170496548"/>
          <c:w val="0.61866736657917754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34205988649324592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3547910442419"/>
          <c:y val="0.13253012048192772"/>
          <c:w val="0.81326491135081147"/>
          <c:h val="0.69879518072289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2'!$H$21:$H$978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59-4AE2-97A8-48130394DD0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Qian's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2'!$I$21:$I$978</c:f>
              <c:numCache>
                <c:formatCode>General</c:formatCode>
                <c:ptCount val="958"/>
                <c:pt idx="1">
                  <c:v>3.5999999818159267E-4</c:v>
                </c:pt>
                <c:pt idx="2">
                  <c:v>-8.0000000161817297E-4</c:v>
                </c:pt>
                <c:pt idx="3">
                  <c:v>-1.680000001215376E-3</c:v>
                </c:pt>
                <c:pt idx="4">
                  <c:v>9.399999980814755E-4</c:v>
                </c:pt>
                <c:pt idx="5">
                  <c:v>1.8599999966681935E-3</c:v>
                </c:pt>
                <c:pt idx="6">
                  <c:v>-1.0200000033364631E-3</c:v>
                </c:pt>
                <c:pt idx="7">
                  <c:v>2.1999999444233254E-4</c:v>
                </c:pt>
                <c:pt idx="8">
                  <c:v>-1.3600000020232983E-3</c:v>
                </c:pt>
                <c:pt idx="9">
                  <c:v>-3.8000000058673322E-3</c:v>
                </c:pt>
                <c:pt idx="10">
                  <c:v>2.9099999999743886E-2</c:v>
                </c:pt>
                <c:pt idx="11">
                  <c:v>1.9199999995180406E-2</c:v>
                </c:pt>
                <c:pt idx="12">
                  <c:v>2.5939999999536667E-2</c:v>
                </c:pt>
                <c:pt idx="13">
                  <c:v>2.6259999998728745E-2</c:v>
                </c:pt>
                <c:pt idx="14">
                  <c:v>2.0879999996395782E-2</c:v>
                </c:pt>
                <c:pt idx="15">
                  <c:v>3.4800000001268927E-2</c:v>
                </c:pt>
                <c:pt idx="16">
                  <c:v>4.0079999998852145E-2</c:v>
                </c:pt>
                <c:pt idx="17">
                  <c:v>5.7359999998880085E-2</c:v>
                </c:pt>
                <c:pt idx="18">
                  <c:v>6.2519999999494758E-2</c:v>
                </c:pt>
                <c:pt idx="19">
                  <c:v>6.3040000000910368E-2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59-4AE2-97A8-48130394DD0F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2'!$J$21:$J$978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59-4AE2-97A8-48130394DD0F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2'!$K$21:$K$978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59-4AE2-97A8-48130394DD0F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59-4AE2-97A8-48130394DD0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59-4AE2-97A8-48130394DD0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plus>
            <c:minus>
              <c:numRef>
                <c:f>'Active 2'!$D$21:$D$978</c:f>
                <c:numCache>
                  <c:formatCode>General</c:formatCode>
                  <c:ptCount val="958"/>
                  <c:pt idx="15">
                    <c:v>1E-3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1.5E-3</c:v>
                  </c:pt>
                  <c:pt idx="19">
                    <c:v>8.9999999999999998E-4</c:v>
                  </c:pt>
                  <c:pt idx="20">
                    <c:v>4.0000000000000002E-4</c:v>
                  </c:pt>
                  <c:pt idx="2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59-4AE2-97A8-48130394DD0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2'!$O$21:$O$978</c:f>
              <c:numCache>
                <c:formatCode>General</c:formatCode>
                <c:ptCount val="958"/>
                <c:pt idx="19">
                  <c:v>6.181646867676116E-2</c:v>
                </c:pt>
                <c:pt idx="20">
                  <c:v>8.0287647781500271E-2</c:v>
                </c:pt>
                <c:pt idx="21">
                  <c:v>0.14235588353704465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59-4AE2-97A8-48130394DD0F}"/>
            </c:ext>
          </c:extLst>
        </c:ser>
        <c:ser>
          <c:idx val="8"/>
          <c:order val="8"/>
          <c:tx>
            <c:strRef>
              <c:f>'Active 2'!$S$1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2'!$R$2:$R$12</c:f>
              <c:numCache>
                <c:formatCode>General</c:formatCode>
                <c:ptCount val="11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</c:numCache>
            </c:numRef>
          </c:xVal>
          <c:yVal>
            <c:numRef>
              <c:f>'Active 2'!$S$2:$S$12</c:f>
              <c:numCache>
                <c:formatCode>General</c:formatCode>
                <c:ptCount val="11"/>
                <c:pt idx="0">
                  <c:v>1.0149999999686982E-2</c:v>
                </c:pt>
                <c:pt idx="1">
                  <c:v>7.4999999997089617E-3</c:v>
                </c:pt>
                <c:pt idx="2">
                  <c:v>8.5899999997309413E-3</c:v>
                </c:pt>
                <c:pt idx="3">
                  <c:v>1.3419999999752921E-2</c:v>
                </c:pt>
                <c:pt idx="4">
                  <c:v>2.1989999999774901E-2</c:v>
                </c:pt>
                <c:pt idx="5">
                  <c:v>3.4299999999796882E-2</c:v>
                </c:pt>
                <c:pt idx="6">
                  <c:v>5.0349999999818859E-2</c:v>
                </c:pt>
                <c:pt idx="7">
                  <c:v>7.0139999999840844E-2</c:v>
                </c:pt>
                <c:pt idx="8">
                  <c:v>9.3669999999862821E-2</c:v>
                </c:pt>
                <c:pt idx="9">
                  <c:v>0.12093999999988479</c:v>
                </c:pt>
                <c:pt idx="10">
                  <c:v>0.15194999999990677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59-4AE2-97A8-48130394D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9408"/>
        <c:axId val="1"/>
      </c:scatterChart>
      <c:valAx>
        <c:axId val="643839408"/>
        <c:scaling>
          <c:orientation val="minMax"/>
          <c:max val="10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94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3769816731023794E-2"/>
          <c:y val="0.91566265060240959"/>
          <c:w val="0.99302084621621245"/>
          <c:h val="0.975903614457831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41843088418430885"/>
          <c:y val="4.1284403669724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623910336239106E-2"/>
          <c:y val="0.15137614678899083"/>
          <c:w val="0.93897882938978827"/>
          <c:h val="0.66055045871559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2'!$U$21:$U$978</c:f>
              <c:numCache>
                <c:formatCode>General</c:formatCode>
                <c:ptCount val="958"/>
                <c:pt idx="1">
                  <c:v>-7.2127534090256438E-3</c:v>
                </c:pt>
                <c:pt idx="2">
                  <c:v>-8.3663791888255422E-3</c:v>
                </c:pt>
                <c:pt idx="3">
                  <c:v>-9.243242568422811E-3</c:v>
                </c:pt>
                <c:pt idx="4">
                  <c:v>-6.6003134091264645E-3</c:v>
                </c:pt>
                <c:pt idx="5">
                  <c:v>-5.6774685105398124E-3</c:v>
                </c:pt>
                <c:pt idx="6">
                  <c:v>-8.5546572705445349E-3</c:v>
                </c:pt>
                <c:pt idx="7">
                  <c:v>-7.3068748852659262E-3</c:v>
                </c:pt>
                <c:pt idx="8">
                  <c:v>-8.8841926717316225E-3</c:v>
                </c:pt>
                <c:pt idx="9">
                  <c:v>-1.1300000005576294E-2</c:v>
                </c:pt>
                <c:pt idx="10">
                  <c:v>9.219932999973604E-3</c:v>
                </c:pt>
                <c:pt idx="11">
                  <c:v>-7.0421519208993533E-4</c:v>
                </c:pt>
                <c:pt idx="12">
                  <c:v>5.9777337922661961E-3</c:v>
                </c:pt>
                <c:pt idx="13">
                  <c:v>6.2444020789581521E-3</c:v>
                </c:pt>
                <c:pt idx="14">
                  <c:v>8.5954812912517747E-4</c:v>
                </c:pt>
                <c:pt idx="15">
                  <c:v>-2.8555674852916157E-4</c:v>
                </c:pt>
                <c:pt idx="16">
                  <c:v>4.2413303690529147E-3</c:v>
                </c:pt>
                <c:pt idx="17">
                  <c:v>4.8969398915586632E-3</c:v>
                </c:pt>
                <c:pt idx="18">
                  <c:v>8.4551791696714368E-3</c:v>
                </c:pt>
                <c:pt idx="19">
                  <c:v>8.9658390935870372E-3</c:v>
                </c:pt>
                <c:pt idx="20">
                  <c:v>5.268924998363067E-3</c:v>
                </c:pt>
                <c:pt idx="21">
                  <c:v>-2.0301100571225472E-2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2B-4746-8862-17680F43E82B}"/>
            </c:ext>
          </c:extLst>
        </c:ser>
        <c:ser>
          <c:idx val="1"/>
          <c:order val="1"/>
          <c:tx>
            <c:strRef>
              <c:f>'Active 2'!$Z$1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2'!$Y$2:$Y$24</c:f>
              <c:numCache>
                <c:formatCode>General</c:formatCode>
                <c:ptCount val="23"/>
                <c:pt idx="0">
                  <c:v>-1000</c:v>
                </c:pt>
                <c:pt idx="1">
                  <c:v>-500</c:v>
                </c:pt>
                <c:pt idx="2">
                  <c:v>0</c:v>
                </c:pt>
                <c:pt idx="3">
                  <c:v>500</c:v>
                </c:pt>
                <c:pt idx="4">
                  <c:v>1000</c:v>
                </c:pt>
                <c:pt idx="5">
                  <c:v>1500</c:v>
                </c:pt>
                <c:pt idx="6">
                  <c:v>2000</c:v>
                </c:pt>
                <c:pt idx="7">
                  <c:v>2500</c:v>
                </c:pt>
                <c:pt idx="8">
                  <c:v>3000</c:v>
                </c:pt>
                <c:pt idx="9">
                  <c:v>3500</c:v>
                </c:pt>
                <c:pt idx="10">
                  <c:v>4000</c:v>
                </c:pt>
                <c:pt idx="11">
                  <c:v>4500</c:v>
                </c:pt>
                <c:pt idx="12">
                  <c:v>5000</c:v>
                </c:pt>
                <c:pt idx="13">
                  <c:v>5500</c:v>
                </c:pt>
                <c:pt idx="14">
                  <c:v>6000</c:v>
                </c:pt>
                <c:pt idx="15">
                  <c:v>6500</c:v>
                </c:pt>
                <c:pt idx="16">
                  <c:v>7000</c:v>
                </c:pt>
                <c:pt idx="17">
                  <c:v>7500</c:v>
                </c:pt>
                <c:pt idx="18">
                  <c:v>8000</c:v>
                </c:pt>
                <c:pt idx="19">
                  <c:v>8500</c:v>
                </c:pt>
                <c:pt idx="20">
                  <c:v>9000</c:v>
                </c:pt>
                <c:pt idx="21">
                  <c:v>9500</c:v>
                </c:pt>
                <c:pt idx="22">
                  <c:v>10000</c:v>
                </c:pt>
              </c:numCache>
            </c:numRef>
          </c:xVal>
          <c:yVal>
            <c:numRef>
              <c:f>'Active 2'!$Z$2:$Z$24</c:f>
              <c:numCache>
                <c:formatCode>General</c:formatCode>
                <c:ptCount val="23"/>
                <c:pt idx="0">
                  <c:v>8.988593881686411E-3</c:v>
                </c:pt>
                <c:pt idx="1">
                  <c:v>6.2362066319715417E-4</c:v>
                </c:pt>
                <c:pt idx="2">
                  <c:v>-8.2130200051393071E-3</c:v>
                </c:pt>
                <c:pt idx="3">
                  <c:v>-1.0837848862257134E-2</c:v>
                </c:pt>
                <c:pt idx="4">
                  <c:v>-5.2656104373466767E-3</c:v>
                </c:pt>
                <c:pt idx="5">
                  <c:v>4.2892045656700763E-3</c:v>
                </c:pt>
                <c:pt idx="6">
                  <c:v>1.0599934985294851E-2</c:v>
                </c:pt>
                <c:pt idx="7">
                  <c:v>8.8935412169106332E-3</c:v>
                </c:pt>
                <c:pt idx="8">
                  <c:v>4.6063219102119077E-4</c:v>
                </c:pt>
                <c:pt idx="9">
                  <c:v>-8.3206700547827708E-3</c:v>
                </c:pt>
                <c:pt idx="10">
                  <c:v>-1.0808740761979765E-2</c:v>
                </c:pt>
                <c:pt idx="11">
                  <c:v>-5.1217597235762215E-3</c:v>
                </c:pt>
                <c:pt idx="12">
                  <c:v>4.4389982598762754E-3</c:v>
                </c:pt>
                <c:pt idx="13">
                  <c:v>1.0642377130234729E-2</c:v>
                </c:pt>
                <c:pt idx="14">
                  <c:v>8.7965312433579829E-3</c:v>
                </c:pt>
                <c:pt idx="15">
                  <c:v>2.9754234196864755E-4</c:v>
                </c:pt>
                <c:pt idx="16">
                  <c:v>-8.4264888743087463E-3</c:v>
                </c:pt>
                <c:pt idx="17">
                  <c:v>-1.0777253851884773E-2</c:v>
                </c:pt>
                <c:pt idx="18">
                  <c:v>-4.9767818024296267E-3</c:v>
                </c:pt>
                <c:pt idx="19">
                  <c:v>4.5878150102484985E-3</c:v>
                </c:pt>
                <c:pt idx="20">
                  <c:v>1.0682477079006001E-2</c:v>
                </c:pt>
                <c:pt idx="21">
                  <c:v>8.697585311182289E-3</c:v>
                </c:pt>
                <c:pt idx="22">
                  <c:v>1.3438700918773946E-4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2B-4746-8862-17680F43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7968"/>
        <c:axId val="1"/>
      </c:scatterChart>
      <c:valAx>
        <c:axId val="643837968"/>
        <c:scaling>
          <c:orientation val="minMax"/>
          <c:max val="10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79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462017434620176"/>
          <c:y val="0.8990825688073395"/>
          <c:w val="0.58530510585305107"/>
          <c:h val="0.963302752293577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3391445482943791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391491208996148E-2"/>
          <c:y val="0.13677811550151975"/>
          <c:w val="0.8922352387666207"/>
          <c:h val="0.69300911854103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'Active 2'!$U$21:$U$978</c:f>
              <c:numCache>
                <c:formatCode>General</c:formatCode>
                <c:ptCount val="958"/>
                <c:pt idx="1">
                  <c:v>-7.2127534090256438E-3</c:v>
                </c:pt>
                <c:pt idx="2">
                  <c:v>-8.3663791888255422E-3</c:v>
                </c:pt>
                <c:pt idx="3">
                  <c:v>-9.243242568422811E-3</c:v>
                </c:pt>
                <c:pt idx="4">
                  <c:v>-6.6003134091264645E-3</c:v>
                </c:pt>
                <c:pt idx="5">
                  <c:v>-5.6774685105398124E-3</c:v>
                </c:pt>
                <c:pt idx="6">
                  <c:v>-8.5546572705445349E-3</c:v>
                </c:pt>
                <c:pt idx="7">
                  <c:v>-7.3068748852659262E-3</c:v>
                </c:pt>
                <c:pt idx="8">
                  <c:v>-8.8841926717316225E-3</c:v>
                </c:pt>
                <c:pt idx="9">
                  <c:v>-1.1300000005576294E-2</c:v>
                </c:pt>
                <c:pt idx="10">
                  <c:v>9.219932999973604E-3</c:v>
                </c:pt>
                <c:pt idx="11">
                  <c:v>-7.0421519208993533E-4</c:v>
                </c:pt>
                <c:pt idx="12">
                  <c:v>5.9777337922661961E-3</c:v>
                </c:pt>
                <c:pt idx="13">
                  <c:v>6.2444020789581521E-3</c:v>
                </c:pt>
                <c:pt idx="14">
                  <c:v>8.5954812912517747E-4</c:v>
                </c:pt>
                <c:pt idx="15">
                  <c:v>-2.8555674852916157E-4</c:v>
                </c:pt>
                <c:pt idx="16">
                  <c:v>4.2413303690529147E-3</c:v>
                </c:pt>
                <c:pt idx="17">
                  <c:v>4.8969398915586632E-3</c:v>
                </c:pt>
                <c:pt idx="18">
                  <c:v>8.4551791696714368E-3</c:v>
                </c:pt>
                <c:pt idx="19">
                  <c:v>8.9658390935870372E-3</c:v>
                </c:pt>
                <c:pt idx="20">
                  <c:v>5.268924998363067E-3</c:v>
                </c:pt>
                <c:pt idx="21">
                  <c:v>-2.0301100571225472E-2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F8-4944-BD42-D1F8332F3D11}"/>
            </c:ext>
          </c:extLst>
        </c:ser>
        <c:ser>
          <c:idx val="1"/>
          <c:order val="1"/>
          <c:tx>
            <c:strRef>
              <c:f>'Active 2'!$Z$1</c:f>
              <c:strCache>
                <c:ptCount val="1"/>
                <c:pt idx="0">
                  <c:v>Sin.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2'!$Y$2:$Y$24</c:f>
              <c:numCache>
                <c:formatCode>General</c:formatCode>
                <c:ptCount val="23"/>
                <c:pt idx="0">
                  <c:v>-1000</c:v>
                </c:pt>
                <c:pt idx="1">
                  <c:v>-500</c:v>
                </c:pt>
                <c:pt idx="2">
                  <c:v>0</c:v>
                </c:pt>
                <c:pt idx="3">
                  <c:v>500</c:v>
                </c:pt>
                <c:pt idx="4">
                  <c:v>1000</c:v>
                </c:pt>
                <c:pt idx="5">
                  <c:v>1500</c:v>
                </c:pt>
                <c:pt idx="6">
                  <c:v>2000</c:v>
                </c:pt>
                <c:pt idx="7">
                  <c:v>2500</c:v>
                </c:pt>
                <c:pt idx="8">
                  <c:v>3000</c:v>
                </c:pt>
                <c:pt idx="9">
                  <c:v>3500</c:v>
                </c:pt>
                <c:pt idx="10">
                  <c:v>4000</c:v>
                </c:pt>
                <c:pt idx="11">
                  <c:v>4500</c:v>
                </c:pt>
                <c:pt idx="12">
                  <c:v>5000</c:v>
                </c:pt>
                <c:pt idx="13">
                  <c:v>5500</c:v>
                </c:pt>
                <c:pt idx="14">
                  <c:v>6000</c:v>
                </c:pt>
                <c:pt idx="15">
                  <c:v>6500</c:v>
                </c:pt>
                <c:pt idx="16">
                  <c:v>7000</c:v>
                </c:pt>
                <c:pt idx="17">
                  <c:v>7500</c:v>
                </c:pt>
                <c:pt idx="18">
                  <c:v>8000</c:v>
                </c:pt>
                <c:pt idx="19">
                  <c:v>8500</c:v>
                </c:pt>
                <c:pt idx="20">
                  <c:v>9000</c:v>
                </c:pt>
                <c:pt idx="21">
                  <c:v>9500</c:v>
                </c:pt>
                <c:pt idx="22">
                  <c:v>10000</c:v>
                </c:pt>
              </c:numCache>
            </c:numRef>
          </c:xVal>
          <c:yVal>
            <c:numRef>
              <c:f>'Active 2'!$Z$2:$Z$24</c:f>
              <c:numCache>
                <c:formatCode>General</c:formatCode>
                <c:ptCount val="23"/>
                <c:pt idx="0">
                  <c:v>8.988593881686411E-3</c:v>
                </c:pt>
                <c:pt idx="1">
                  <c:v>6.2362066319715417E-4</c:v>
                </c:pt>
                <c:pt idx="2">
                  <c:v>-8.2130200051393071E-3</c:v>
                </c:pt>
                <c:pt idx="3">
                  <c:v>-1.0837848862257134E-2</c:v>
                </c:pt>
                <c:pt idx="4">
                  <c:v>-5.2656104373466767E-3</c:v>
                </c:pt>
                <c:pt idx="5">
                  <c:v>4.2892045656700763E-3</c:v>
                </c:pt>
                <c:pt idx="6">
                  <c:v>1.0599934985294851E-2</c:v>
                </c:pt>
                <c:pt idx="7">
                  <c:v>8.8935412169106332E-3</c:v>
                </c:pt>
                <c:pt idx="8">
                  <c:v>4.6063219102119077E-4</c:v>
                </c:pt>
                <c:pt idx="9">
                  <c:v>-8.3206700547827708E-3</c:v>
                </c:pt>
                <c:pt idx="10">
                  <c:v>-1.0808740761979765E-2</c:v>
                </c:pt>
                <c:pt idx="11">
                  <c:v>-5.1217597235762215E-3</c:v>
                </c:pt>
                <c:pt idx="12">
                  <c:v>4.4389982598762754E-3</c:v>
                </c:pt>
                <c:pt idx="13">
                  <c:v>1.0642377130234729E-2</c:v>
                </c:pt>
                <c:pt idx="14">
                  <c:v>8.7965312433579829E-3</c:v>
                </c:pt>
                <c:pt idx="15">
                  <c:v>2.9754234196864755E-4</c:v>
                </c:pt>
                <c:pt idx="16">
                  <c:v>-8.4264888743087463E-3</c:v>
                </c:pt>
                <c:pt idx="17">
                  <c:v>-1.0777253851884773E-2</c:v>
                </c:pt>
                <c:pt idx="18">
                  <c:v>-4.9767818024296267E-3</c:v>
                </c:pt>
                <c:pt idx="19">
                  <c:v>4.5878150102484985E-3</c:v>
                </c:pt>
                <c:pt idx="20">
                  <c:v>1.0682477079006001E-2</c:v>
                </c:pt>
                <c:pt idx="21">
                  <c:v>8.697585311182289E-3</c:v>
                </c:pt>
                <c:pt idx="22">
                  <c:v>1.3438700918773946E-4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F8-4944-BD42-D1F8332F3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31032"/>
        <c:axId val="1"/>
      </c:scatterChart>
      <c:valAx>
        <c:axId val="498131032"/>
        <c:scaling>
          <c:orientation val="minMax"/>
          <c:max val="5500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1310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9461206018027462"/>
          <c:y val="0.91489361702127658"/>
          <c:w val="0.63549970675218681"/>
          <c:h val="0.97568389057750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4120005599300087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6683680577709"/>
          <c:y val="9.7505884853947108E-2"/>
          <c:w val="0.83466775347363731"/>
          <c:h val="0.76870918524390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(2)'!$D$21:$D$41</c:f>
              <c:numCache>
                <c:formatCode>General</c:formatCode>
                <c:ptCount val="21"/>
                <c:pt idx="0">
                  <c:v>-7.8499999999999993E-3</c:v>
                </c:pt>
                <c:pt idx="1">
                  <c:v>-7.2500000000000004E-3</c:v>
                </c:pt>
                <c:pt idx="2">
                  <c:v>-6.9499999999999996E-3</c:v>
                </c:pt>
                <c:pt idx="3">
                  <c:v>-4.6499999999999996E-3</c:v>
                </c:pt>
                <c:pt idx="4">
                  <c:v>-4.3499999999999997E-3</c:v>
                </c:pt>
                <c:pt idx="5">
                  <c:v>-4.0499999999999998E-3</c:v>
                </c:pt>
                <c:pt idx="6">
                  <c:v>-3.2000000000000002E-3</c:v>
                </c:pt>
                <c:pt idx="7">
                  <c:v>-2.8999999999999998E-3</c:v>
                </c:pt>
                <c:pt idx="8">
                  <c:v>0</c:v>
                </c:pt>
                <c:pt idx="9">
                  <c:v>0.27900000000000003</c:v>
                </c:pt>
                <c:pt idx="10">
                  <c:v>0.27925</c:v>
                </c:pt>
                <c:pt idx="11">
                  <c:v>0.27984999999999999</c:v>
                </c:pt>
                <c:pt idx="12">
                  <c:v>0.28039999999999998</c:v>
                </c:pt>
                <c:pt idx="13">
                  <c:v>0.28044999999999998</c:v>
                </c:pt>
                <c:pt idx="14">
                  <c:v>0.40550000000000003</c:v>
                </c:pt>
                <c:pt idx="15">
                  <c:v>0.41070000000000001</c:v>
                </c:pt>
                <c:pt idx="16">
                  <c:v>0.51165000000000005</c:v>
                </c:pt>
                <c:pt idx="17">
                  <c:v>0.52029999999999998</c:v>
                </c:pt>
                <c:pt idx="18">
                  <c:v>0.52034999999999998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'Q_fit (2)'!$E$21:$E$41</c:f>
              <c:numCache>
                <c:formatCode>General</c:formatCode>
                <c:ptCount val="21"/>
                <c:pt idx="0">
                  <c:v>3.5999999818159267E-4</c:v>
                </c:pt>
                <c:pt idx="1">
                  <c:v>-8.0000000161817297E-4</c:v>
                </c:pt>
                <c:pt idx="2">
                  <c:v>-1.680000001215376E-3</c:v>
                </c:pt>
                <c:pt idx="3">
                  <c:v>9.399999980814755E-4</c:v>
                </c:pt>
                <c:pt idx="4">
                  <c:v>1.8599999966681935E-3</c:v>
                </c:pt>
                <c:pt idx="5">
                  <c:v>-1.0200000033364631E-3</c:v>
                </c:pt>
                <c:pt idx="6">
                  <c:v>2.1999999444233254E-4</c:v>
                </c:pt>
                <c:pt idx="7">
                  <c:v>-1.3600000020232983E-3</c:v>
                </c:pt>
                <c:pt idx="8">
                  <c:v>-3.8000000058673322E-3</c:v>
                </c:pt>
                <c:pt idx="9">
                  <c:v>2.9099999999743886E-2</c:v>
                </c:pt>
                <c:pt idx="10">
                  <c:v>1.9199999995180406E-2</c:v>
                </c:pt>
                <c:pt idx="11">
                  <c:v>2.5939999999536667E-2</c:v>
                </c:pt>
                <c:pt idx="12">
                  <c:v>2.6259999998728745E-2</c:v>
                </c:pt>
                <c:pt idx="13">
                  <c:v>2.0879999996395782E-2</c:v>
                </c:pt>
                <c:pt idx="14">
                  <c:v>3.4800000001268927E-2</c:v>
                </c:pt>
                <c:pt idx="15">
                  <c:v>4.0079999998852145E-2</c:v>
                </c:pt>
                <c:pt idx="16">
                  <c:v>5.7359999998880085E-2</c:v>
                </c:pt>
                <c:pt idx="17">
                  <c:v>6.2519999999494758E-2</c:v>
                </c:pt>
                <c:pt idx="18">
                  <c:v>6.2539999998989515E-2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9-44CC-BFCB-C485D45E1360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(2)'!$U$2:$U$22</c:f>
              <c:numCache>
                <c:formatCode>General</c:formatCode>
                <c:ptCount val="21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  <c:pt idx="6">
                  <c:v>0.2</c:v>
                </c:pt>
                <c:pt idx="7">
                  <c:v>0.25</c:v>
                </c:pt>
                <c:pt idx="8">
                  <c:v>0.3</c:v>
                </c:pt>
                <c:pt idx="9">
                  <c:v>0.35</c:v>
                </c:pt>
                <c:pt idx="10">
                  <c:v>0.4</c:v>
                </c:pt>
                <c:pt idx="11">
                  <c:v>0.45</c:v>
                </c:pt>
                <c:pt idx="12">
                  <c:v>0.5</c:v>
                </c:pt>
                <c:pt idx="13">
                  <c:v>0.55000000000000004</c:v>
                </c:pt>
                <c:pt idx="14">
                  <c:v>0.6</c:v>
                </c:pt>
                <c:pt idx="15">
                  <c:v>0.65</c:v>
                </c:pt>
                <c:pt idx="16">
                  <c:v>0.7</c:v>
                </c:pt>
                <c:pt idx="17">
                  <c:v>0.75</c:v>
                </c:pt>
                <c:pt idx="18">
                  <c:v>0.8</c:v>
                </c:pt>
                <c:pt idx="19">
                  <c:v>0.85</c:v>
                </c:pt>
                <c:pt idx="20">
                  <c:v>0.9</c:v>
                </c:pt>
              </c:numCache>
            </c:numRef>
          </c:xVal>
          <c:yVal>
            <c:numRef>
              <c:f>'Q_fit (2)'!$V$2:$V$22</c:f>
              <c:numCache>
                <c:formatCode>General</c:formatCode>
                <c:ptCount val="21"/>
                <c:pt idx="0">
                  <c:v>-3.7396879953756745E-3</c:v>
                </c:pt>
                <c:pt idx="1">
                  <c:v>-2.3534882924246244E-3</c:v>
                </c:pt>
                <c:pt idx="2">
                  <c:v>-3.0058686685577145E-4</c:v>
                </c:pt>
                <c:pt idx="3">
                  <c:v>2.4190162813308843E-3</c:v>
                </c:pt>
                <c:pt idx="4">
                  <c:v>5.805321152135343E-3</c:v>
                </c:pt>
                <c:pt idx="5">
                  <c:v>9.8583277455576036E-3</c:v>
                </c:pt>
                <c:pt idx="6">
                  <c:v>1.4578036061597667E-2</c:v>
                </c:pt>
                <c:pt idx="7">
                  <c:v>1.9964446100255533E-2</c:v>
                </c:pt>
                <c:pt idx="8">
                  <c:v>2.6017557861531204E-2</c:v>
                </c:pt>
                <c:pt idx="9">
                  <c:v>3.2737371345424669E-2</c:v>
                </c:pt>
                <c:pt idx="10">
                  <c:v>4.0123886551935953E-2</c:v>
                </c:pt>
                <c:pt idx="11">
                  <c:v>4.8177103481065027E-2</c:v>
                </c:pt>
                <c:pt idx="12">
                  <c:v>5.6897022132811906E-2</c:v>
                </c:pt>
                <c:pt idx="13">
                  <c:v>6.6283642507176596E-2</c:v>
                </c:pt>
                <c:pt idx="14">
                  <c:v>7.6336964604159063E-2</c:v>
                </c:pt>
                <c:pt idx="15">
                  <c:v>8.7056988423759363E-2</c:v>
                </c:pt>
                <c:pt idx="16">
                  <c:v>9.8443713965977439E-2</c:v>
                </c:pt>
                <c:pt idx="17">
                  <c:v>0.11049714123081333</c:v>
                </c:pt>
                <c:pt idx="18">
                  <c:v>0.12321727021826705</c:v>
                </c:pt>
                <c:pt idx="19">
                  <c:v>0.13660410092833852</c:v>
                </c:pt>
                <c:pt idx="20">
                  <c:v>0.15065763336102783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9-44CC-BFCB-C485D45E1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214712"/>
        <c:axId val="1"/>
      </c:scatterChart>
      <c:valAx>
        <c:axId val="441214712"/>
        <c:scaling>
          <c:orientation val="minMax"/>
          <c:max val="0.7"/>
          <c:min val="-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2147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7600055993000873"/>
          <c:y val="0.93197493170496548"/>
          <c:w val="0.61866736657917754"/>
          <c:h val="0.979593979324013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O-C Diagram</a:t>
            </a:r>
          </a:p>
        </c:rich>
      </c:tx>
      <c:layout>
        <c:manualLayout>
          <c:xMode val="edge"/>
          <c:yMode val="edge"/>
          <c:x val="0.3386327503974562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2670906200318"/>
          <c:y val="0.13677811550151975"/>
          <c:w val="0.82988871224165339"/>
          <c:h val="0.69300911854103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B!$H$21:$H$978</c:f>
              <c:numCache>
                <c:formatCode>General</c:formatCode>
                <c:ptCount val="958"/>
                <c:pt idx="0">
                  <c:v>-1.3400000025285408E-3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CC-41D2-98E4-11EB8F5590F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B!$I$21:$I$978</c:f>
              <c:numCache>
                <c:formatCode>General</c:formatCode>
                <c:ptCount val="958"/>
                <c:pt idx="15">
                  <c:v>3.4800000001268927E-2</c:v>
                </c:pt>
                <c:pt idx="16">
                  <c:v>4.0079999998852145E-2</c:v>
                </c:pt>
                <c:pt idx="17">
                  <c:v>5.7359999998880085E-2</c:v>
                </c:pt>
                <c:pt idx="18">
                  <c:v>6.2519999999494758E-2</c:v>
                </c:pt>
                <c:pt idx="19">
                  <c:v>6.2539999998989515E-2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C-41D2-98E4-11EB8F5590F9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plus>
            <c:min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B!$J$21:$J$978</c:f>
              <c:numCache>
                <c:formatCode>General</c:formatCode>
                <c:ptCount val="958"/>
                <c:pt idx="20">
                  <c:v>7.8699999998207204E-2</c:v>
                </c:pt>
                <c:pt idx="21">
                  <c:v>0.14271999999618856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CC-41D2-98E4-11EB8F5590F9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plus>
            <c:min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B!$K$21:$K$978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CC-41D2-98E4-11EB8F5590F9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plus>
            <c:min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CC-41D2-98E4-11EB8F5590F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plus>
            <c:min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CC-41D2-98E4-11EB8F5590F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plus>
            <c:minus>
              <c:numLit>
                <c:formatCode>General</c:formatCode>
                <c:ptCount val="958"/>
                <c:pt idx="15">
                  <c:v>1E-3</c:v>
                </c:pt>
                <c:pt idx="16">
                  <c:v>1.1000000000000001E-3</c:v>
                </c:pt>
                <c:pt idx="17">
                  <c:v>1.1999999999999999E-3</c:v>
                </c:pt>
                <c:pt idx="18">
                  <c:v>1.5E-3</c:v>
                </c:pt>
                <c:pt idx="19">
                  <c:v>8.9999999999999998E-4</c:v>
                </c:pt>
                <c:pt idx="20">
                  <c:v>4.0000000000000002E-4</c:v>
                </c:pt>
                <c:pt idx="21">
                  <c:v>2E-3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B!$N$21:$N$978</c:f>
              <c:numCache>
                <c:formatCode>General</c:formatCode>
                <c:ptCount val="958"/>
                <c:pt idx="1">
                  <c:v>3.5999999818159267E-4</c:v>
                </c:pt>
                <c:pt idx="2">
                  <c:v>-8.0000000161817297E-4</c:v>
                </c:pt>
                <c:pt idx="3">
                  <c:v>-1.680000001215376E-3</c:v>
                </c:pt>
                <c:pt idx="4">
                  <c:v>9.399999980814755E-4</c:v>
                </c:pt>
                <c:pt idx="5">
                  <c:v>1.8599999966681935E-3</c:v>
                </c:pt>
                <c:pt idx="6">
                  <c:v>-1.0200000033364631E-3</c:v>
                </c:pt>
                <c:pt idx="7">
                  <c:v>2.1999999444233254E-4</c:v>
                </c:pt>
                <c:pt idx="8">
                  <c:v>-1.3600000020232983E-3</c:v>
                </c:pt>
                <c:pt idx="9">
                  <c:v>-3.8000000058673322E-3</c:v>
                </c:pt>
                <c:pt idx="10">
                  <c:v>2.9099999999743886E-2</c:v>
                </c:pt>
                <c:pt idx="11">
                  <c:v>1.9199999995180406E-2</c:v>
                </c:pt>
                <c:pt idx="12">
                  <c:v>2.5939999999536667E-2</c:v>
                </c:pt>
                <c:pt idx="13">
                  <c:v>2.6259999998728745E-2</c:v>
                </c:pt>
                <c:pt idx="14">
                  <c:v>2.0879999996395782E-2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CC-41D2-98E4-11EB8F5590F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B!$F$21:$F$978</c:f>
              <c:numCache>
                <c:formatCode>General</c:formatCode>
                <c:ptCount val="958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B!$O$21:$O$978</c:f>
              <c:numCache>
                <c:formatCode>General</c:formatCode>
                <c:ptCount val="958"/>
                <c:pt idx="19">
                  <c:v>6.1496823382671678E-2</c:v>
                </c:pt>
                <c:pt idx="20">
                  <c:v>8.005362046528583E-2</c:v>
                </c:pt>
                <c:pt idx="21">
                  <c:v>0.14240955614542772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CC-41D2-98E4-11EB8F5590F9}"/>
            </c:ext>
          </c:extLst>
        </c:ser>
        <c:ser>
          <c:idx val="8"/>
          <c:order val="8"/>
          <c:tx>
            <c:strRef>
              <c:f>B!$V$1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B!$U$2:$U$12</c:f>
              <c:numCache>
                <c:formatCode>General</c:formatCode>
                <c:ptCount val="11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</c:numCache>
            </c:numRef>
          </c:xVal>
          <c:yVal>
            <c:numRef>
              <c:f>B!$V$2:$V$12</c:f>
              <c:numCache>
                <c:formatCode>General</c:formatCode>
                <c:ptCount val="11"/>
                <c:pt idx="0">
                  <c:v>1.8400000000000005E-3</c:v>
                </c:pt>
                <c:pt idx="1">
                  <c:v>7.5000000000000002E-4</c:v>
                </c:pt>
                <c:pt idx="2">
                  <c:v>3.4000000000000002E-3</c:v>
                </c:pt>
                <c:pt idx="3">
                  <c:v>9.7900000000000018E-3</c:v>
                </c:pt>
                <c:pt idx="4">
                  <c:v>1.9920000000000004E-2</c:v>
                </c:pt>
                <c:pt idx="5">
                  <c:v>3.3790000000000008E-2</c:v>
                </c:pt>
                <c:pt idx="6">
                  <c:v>5.1400000000000008E-2</c:v>
                </c:pt>
                <c:pt idx="7">
                  <c:v>7.2750000000000023E-2</c:v>
                </c:pt>
                <c:pt idx="8">
                  <c:v>9.784000000000001E-2</c:v>
                </c:pt>
                <c:pt idx="9">
                  <c:v>0.12667000000000003</c:v>
                </c:pt>
                <c:pt idx="10">
                  <c:v>0.15924000000000002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CC-41D2-98E4-11EB8F559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865912"/>
        <c:axId val="1"/>
      </c:scatterChart>
      <c:valAx>
        <c:axId val="495865912"/>
        <c:scaling>
          <c:orientation val="minMax"/>
          <c:max val="10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8659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513513513513514"/>
          <c:y val="0.91489361702127658"/>
          <c:w val="0.9507154213036566"/>
          <c:h val="0.97568389057750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Psc -- Residuals from Qian's Sine Fit</a:t>
            </a:r>
          </a:p>
        </c:rich>
      </c:tx>
      <c:layout>
        <c:manualLayout>
          <c:xMode val="edge"/>
          <c:yMode val="edge"/>
          <c:x val="0.34444494438195222"/>
          <c:y val="4.4334975369458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15986197895275E-2"/>
          <c:y val="0.18226600985221675"/>
          <c:w val="0.87460453032696295"/>
          <c:h val="0.5418719211822660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B!$F$21:$F$55</c:f>
              <c:numCache>
                <c:formatCode>General</c:formatCode>
                <c:ptCount val="35"/>
                <c:pt idx="0">
                  <c:v>-521</c:v>
                </c:pt>
                <c:pt idx="1">
                  <c:v>-78.5</c:v>
                </c:pt>
                <c:pt idx="2">
                  <c:v>-72.5</c:v>
                </c:pt>
                <c:pt idx="3">
                  <c:v>-69.5</c:v>
                </c:pt>
                <c:pt idx="4">
                  <c:v>-46.5</c:v>
                </c:pt>
                <c:pt idx="5">
                  <c:v>-43.5</c:v>
                </c:pt>
                <c:pt idx="6">
                  <c:v>-40.5</c:v>
                </c:pt>
                <c:pt idx="7">
                  <c:v>-32</c:v>
                </c:pt>
                <c:pt idx="8">
                  <c:v>-29</c:v>
                </c:pt>
                <c:pt idx="9">
                  <c:v>0</c:v>
                </c:pt>
                <c:pt idx="10">
                  <c:v>2790</c:v>
                </c:pt>
                <c:pt idx="11">
                  <c:v>2792.5</c:v>
                </c:pt>
                <c:pt idx="12">
                  <c:v>2798.5</c:v>
                </c:pt>
                <c:pt idx="13">
                  <c:v>2804</c:v>
                </c:pt>
                <c:pt idx="14">
                  <c:v>2804.5</c:v>
                </c:pt>
                <c:pt idx="15">
                  <c:v>4055</c:v>
                </c:pt>
                <c:pt idx="16">
                  <c:v>4107</c:v>
                </c:pt>
                <c:pt idx="17">
                  <c:v>5116.5</c:v>
                </c:pt>
                <c:pt idx="18">
                  <c:v>5203</c:v>
                </c:pt>
                <c:pt idx="19">
                  <c:v>5203.5</c:v>
                </c:pt>
                <c:pt idx="20">
                  <c:v>6150</c:v>
                </c:pt>
                <c:pt idx="21">
                  <c:v>9330.5</c:v>
                </c:pt>
              </c:numCache>
            </c:numRef>
          </c:xVal>
          <c:yVal>
            <c:numRef>
              <c:f>B!$U$21:$U$55</c:f>
              <c:numCache>
                <c:formatCode>General</c:formatCode>
                <c:ptCount val="35"/>
                <c:pt idx="0">
                  <c:v>-2.191214672528541E-3</c:v>
                </c:pt>
                <c:pt idx="1">
                  <c:v>-3.4029340931840738E-4</c:v>
                </c:pt>
                <c:pt idx="2">
                  <c:v>-1.5032791891181731E-3</c:v>
                </c:pt>
                <c:pt idx="3">
                  <c:v>-2.384822568715376E-3</c:v>
                </c:pt>
                <c:pt idx="4">
                  <c:v>2.222265905814755E-4</c:v>
                </c:pt>
                <c:pt idx="5">
                  <c:v>1.1403914891681935E-3</c:v>
                </c:pt>
                <c:pt idx="6">
                  <c:v>-1.741477270836463E-3</c:v>
                </c:pt>
                <c:pt idx="7">
                  <c:v>-5.0695488555766745E-4</c:v>
                </c:pt>
                <c:pt idx="8">
                  <c:v>-2.0889526720232984E-3</c:v>
                </c:pt>
                <c:pt idx="9">
                  <c:v>-4.550000005867332E-3</c:v>
                </c:pt>
                <c:pt idx="10">
                  <c:v>1.1617532999743885E-2</c:v>
                </c:pt>
                <c:pt idx="11">
                  <c:v>1.6894848076804032E-3</c:v>
                </c:pt>
                <c:pt idx="12">
                  <c:v>8.3620737920366631E-3</c:v>
                </c:pt>
                <c:pt idx="13">
                  <c:v>8.6201620787287429E-3</c:v>
                </c:pt>
                <c:pt idx="14">
                  <c:v>3.2345281288957799E-3</c:v>
                </c:pt>
                <c:pt idx="15">
                  <c:v>1.3864325126892313E-4</c:v>
                </c:pt>
                <c:pt idx="16">
                  <c:v>4.5844103688521404E-3</c:v>
                </c:pt>
                <c:pt idx="17">
                  <c:v>3.6651998913800748E-3</c:v>
                </c:pt>
                <c:pt idx="18">
                  <c:v>7.0884991694947497E-3</c:v>
                </c:pt>
                <c:pt idx="19">
                  <c:v>7.0983790914895054E-3</c:v>
                </c:pt>
                <c:pt idx="20">
                  <c:v>2.4249249982071924E-3</c:v>
                </c:pt>
                <c:pt idx="21">
                  <c:v>-2.8106680571311465E-2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4-4AB4-8674-963A05997E60}"/>
            </c:ext>
          </c:extLst>
        </c:ser>
        <c:ser>
          <c:idx val="8"/>
          <c:order val="1"/>
          <c:tx>
            <c:strRef>
              <c:f>B!$Z$1</c:f>
              <c:strCache>
                <c:ptCount val="1"/>
                <c:pt idx="0">
                  <c:v>Sin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B!$Y$2:$Y$53</c:f>
              <c:numCache>
                <c:formatCode>General</c:formatCode>
                <c:ptCount val="52"/>
                <c:pt idx="0">
                  <c:v>-1000</c:v>
                </c:pt>
                <c:pt idx="1">
                  <c:v>-800</c:v>
                </c:pt>
                <c:pt idx="2">
                  <c:v>-600</c:v>
                </c:pt>
                <c:pt idx="3">
                  <c:v>-400</c:v>
                </c:pt>
                <c:pt idx="4">
                  <c:v>-200</c:v>
                </c:pt>
                <c:pt idx="5">
                  <c:v>0</c:v>
                </c:pt>
                <c:pt idx="6">
                  <c:v>200</c:v>
                </c:pt>
                <c:pt idx="7">
                  <c:v>400</c:v>
                </c:pt>
                <c:pt idx="8">
                  <c:v>600</c:v>
                </c:pt>
                <c:pt idx="9">
                  <c:v>800</c:v>
                </c:pt>
                <c:pt idx="10">
                  <c:v>1000</c:v>
                </c:pt>
                <c:pt idx="11">
                  <c:v>1200</c:v>
                </c:pt>
                <c:pt idx="12">
                  <c:v>1400</c:v>
                </c:pt>
                <c:pt idx="13">
                  <c:v>1600</c:v>
                </c:pt>
                <c:pt idx="14">
                  <c:v>1800</c:v>
                </c:pt>
                <c:pt idx="15">
                  <c:v>2000</c:v>
                </c:pt>
                <c:pt idx="16">
                  <c:v>2200</c:v>
                </c:pt>
                <c:pt idx="17">
                  <c:v>2400</c:v>
                </c:pt>
                <c:pt idx="18">
                  <c:v>2600</c:v>
                </c:pt>
                <c:pt idx="19">
                  <c:v>2800</c:v>
                </c:pt>
                <c:pt idx="20">
                  <c:v>3000</c:v>
                </c:pt>
                <c:pt idx="21">
                  <c:v>3200</c:v>
                </c:pt>
                <c:pt idx="22">
                  <c:v>3400</c:v>
                </c:pt>
                <c:pt idx="23">
                  <c:v>3600</c:v>
                </c:pt>
                <c:pt idx="24">
                  <c:v>3800</c:v>
                </c:pt>
                <c:pt idx="25">
                  <c:v>4000</c:v>
                </c:pt>
                <c:pt idx="26">
                  <c:v>4200</c:v>
                </c:pt>
                <c:pt idx="27">
                  <c:v>4400</c:v>
                </c:pt>
                <c:pt idx="28">
                  <c:v>4600</c:v>
                </c:pt>
                <c:pt idx="29">
                  <c:v>4800</c:v>
                </c:pt>
                <c:pt idx="30">
                  <c:v>5000</c:v>
                </c:pt>
                <c:pt idx="31">
                  <c:v>5200</c:v>
                </c:pt>
                <c:pt idx="32">
                  <c:v>5400</c:v>
                </c:pt>
                <c:pt idx="33">
                  <c:v>5600</c:v>
                </c:pt>
                <c:pt idx="34">
                  <c:v>5800</c:v>
                </c:pt>
                <c:pt idx="35">
                  <c:v>6000</c:v>
                </c:pt>
                <c:pt idx="36">
                  <c:v>6200</c:v>
                </c:pt>
                <c:pt idx="37">
                  <c:v>6400</c:v>
                </c:pt>
                <c:pt idx="38">
                  <c:v>6600</c:v>
                </c:pt>
                <c:pt idx="39">
                  <c:v>6800</c:v>
                </c:pt>
                <c:pt idx="40">
                  <c:v>7000</c:v>
                </c:pt>
                <c:pt idx="41">
                  <c:v>7200</c:v>
                </c:pt>
                <c:pt idx="42">
                  <c:v>7400</c:v>
                </c:pt>
                <c:pt idx="43">
                  <c:v>7600</c:v>
                </c:pt>
                <c:pt idx="44">
                  <c:v>7800</c:v>
                </c:pt>
                <c:pt idx="45">
                  <c:v>8000</c:v>
                </c:pt>
                <c:pt idx="46">
                  <c:v>8200</c:v>
                </c:pt>
                <c:pt idx="47">
                  <c:v>8400</c:v>
                </c:pt>
                <c:pt idx="48">
                  <c:v>8600</c:v>
                </c:pt>
                <c:pt idx="49">
                  <c:v>8800</c:v>
                </c:pt>
                <c:pt idx="50">
                  <c:v>9000</c:v>
                </c:pt>
                <c:pt idx="51">
                  <c:v>9200</c:v>
                </c:pt>
              </c:numCache>
            </c:numRef>
          </c:xVal>
          <c:yVal>
            <c:numRef>
              <c:f>B!$Z$2:$Z$53</c:f>
              <c:numCache>
                <c:formatCode>General</c:formatCode>
                <c:ptCount val="52"/>
                <c:pt idx="0">
                  <c:v>8.988593881686411E-3</c:v>
                </c:pt>
                <c:pt idx="1">
                  <c:v>6.1797410183289988E-3</c:v>
                </c:pt>
                <c:pt idx="2">
                  <c:v>2.579098489754187E-3</c:v>
                </c:pt>
                <c:pt idx="3">
                  <c:v>-1.3519953512151589E-3</c:v>
                </c:pt>
                <c:pt idx="4">
                  <c:v>-5.1098625240540638E-3</c:v>
                </c:pt>
                <c:pt idx="5">
                  <c:v>-8.2130200051393071E-3</c:v>
                </c:pt>
                <c:pt idx="6">
                  <c:v>-1.0263870546337379E-2</c:v>
                </c:pt>
                <c:pt idx="7">
                  <c:v>-1.099964548815109E-2</c:v>
                </c:pt>
                <c:pt idx="8">
                  <c:v>-1.0326072434192615E-2</c:v>
                </c:pt>
                <c:pt idx="9">
                  <c:v>-8.329454059818631E-3</c:v>
                </c:pt>
                <c:pt idx="10">
                  <c:v>-5.2656104373466767E-3</c:v>
                </c:pt>
                <c:pt idx="11">
                  <c:v>-1.527101660949012E-3</c:v>
                </c:pt>
                <c:pt idx="12">
                  <c:v>2.407069572708503E-3</c:v>
                </c:pt>
                <c:pt idx="13">
                  <c:v>6.0328309870100053E-3</c:v>
                </c:pt>
                <c:pt idx="14">
                  <c:v>8.8856258298402914E-3</c:v>
                </c:pt>
                <c:pt idx="15">
                  <c:v>1.0599934985294851E-2</c:v>
                </c:pt>
                <c:pt idx="16">
                  <c:v>1.0956109722423548E-2</c:v>
                </c:pt>
                <c:pt idx="17">
                  <c:v>9.9085145566593785E-3</c:v>
                </c:pt>
                <c:pt idx="18">
                  <c:v>7.5913743726898266E-3</c:v>
                </c:pt>
                <c:pt idx="19">
                  <c:v>4.3015766363626532E-3</c:v>
                </c:pt>
                <c:pt idx="20">
                  <c:v>4.6063219102119077E-4</c:v>
                </c:pt>
                <c:pt idx="21">
                  <c:v>-3.4393315250688776E-3</c:v>
                </c:pt>
                <c:pt idx="22">
                  <c:v>-6.8986251307564112E-3</c:v>
                </c:pt>
                <c:pt idx="23">
                  <c:v>-9.4740208406355816E-3</c:v>
                </c:pt>
                <c:pt idx="24">
                  <c:v>-1.0835541767183135E-2</c:v>
                </c:pt>
                <c:pt idx="25">
                  <c:v>-1.0808740761979765E-2</c:v>
                </c:pt>
                <c:pt idx="26">
                  <c:v>-9.3970517486922506E-3</c:v>
                </c:pt>
                <c:pt idx="27">
                  <c:v>-6.781349745854E-3</c:v>
                </c:pt>
                <c:pt idx="28">
                  <c:v>-3.2967759522617122E-3</c:v>
                </c:pt>
                <c:pt idx="29">
                  <c:v>6.1020278027478316E-4</c:v>
                </c:pt>
                <c:pt idx="30">
                  <c:v>4.4389982598762754E-3</c:v>
                </c:pt>
                <c:pt idx="31">
                  <c:v>7.6990396548546397E-3</c:v>
                </c:pt>
                <c:pt idx="32">
                  <c:v>9.9726287029252136E-3</c:v>
                </c:pt>
                <c:pt idx="33">
                  <c:v>1.0968458000448572E-2</c:v>
                </c:pt>
                <c:pt idx="34">
                  <c:v>1.0558935251281381E-2</c:v>
                </c:pt>
                <c:pt idx="35">
                  <c:v>8.7965312433579829E-3</c:v>
                </c:pt>
                <c:pt idx="36">
                  <c:v>5.9070569411302631E-3</c:v>
                </c:pt>
                <c:pt idx="37">
                  <c:v>2.2607310776533666E-3</c:v>
                </c:pt>
                <c:pt idx="38">
                  <c:v>-1.6752547404740893E-3</c:v>
                </c:pt>
                <c:pt idx="39">
                  <c:v>-5.3965957399627904E-3</c:v>
                </c:pt>
                <c:pt idx="40">
                  <c:v>-8.4264888743087463E-3</c:v>
                </c:pt>
                <c:pt idx="41">
                  <c:v>-1.0376724012476872E-2</c:v>
                </c:pt>
                <c:pt idx="42">
                  <c:v>-1.0997424011951754E-2</c:v>
                </c:pt>
                <c:pt idx="43">
                  <c:v>-1.0209060646012095E-2</c:v>
                </c:pt>
                <c:pt idx="44">
                  <c:v>-8.1126442909399046E-3</c:v>
                </c:pt>
                <c:pt idx="45">
                  <c:v>-4.9767818024296267E-3</c:v>
                </c:pt>
                <c:pt idx="46">
                  <c:v>-1.2032608124516819E-3</c:v>
                </c:pt>
                <c:pt idx="47">
                  <c:v>2.72442998383927E-3</c:v>
                </c:pt>
                <c:pt idx="48">
                  <c:v>6.303048626715671E-3</c:v>
                </c:pt>
                <c:pt idx="49">
                  <c:v>9.0740786105861365E-3</c:v>
                </c:pt>
                <c:pt idx="50">
                  <c:v>1.0682477079006001E-2</c:v>
                </c:pt>
                <c:pt idx="51">
                  <c:v>1.0922165285136284E-2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04-4AB4-8674-963A0599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15520"/>
        <c:axId val="1"/>
      </c:scatterChart>
      <c:valAx>
        <c:axId val="500815520"/>
        <c:scaling>
          <c:orientation val="minMax"/>
          <c:max val="12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8155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222288880556597"/>
          <c:y val="0.89162561576354682"/>
          <c:w val="0.60952480939882514"/>
          <c:h val="0.960591133004926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9525</xdr:rowOff>
    </xdr:from>
    <xdr:to>
      <xdr:col>17</xdr:col>
      <xdr:colOff>304800</xdr:colOff>
      <xdr:row>18</xdr:row>
      <xdr:rowOff>9525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C7AE39DA-9A3C-0877-C39B-54EDD243B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628650</xdr:colOff>
      <xdr:row>0</xdr:row>
      <xdr:rowOff>0</xdr:rowOff>
    </xdr:from>
    <xdr:to>
      <xdr:col>26</xdr:col>
      <xdr:colOff>457200</xdr:colOff>
      <xdr:row>18</xdr:row>
      <xdr:rowOff>9525</xdr:rowOff>
    </xdr:to>
    <xdr:graphicFrame macro="">
      <xdr:nvGraphicFramePr>
        <xdr:cNvPr id="50185" name="Chart 6">
          <a:extLst>
            <a:ext uri="{FF2B5EF4-FFF2-40B4-BE49-F238E27FC236}">
              <a16:creationId xmlns:a16="http://schemas.microsoft.com/office/drawing/2014/main" id="{A63759B9-0434-ED63-BED8-602E3960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19050</xdr:rowOff>
    </xdr:from>
    <xdr:to>
      <xdr:col>12</xdr:col>
      <xdr:colOff>371475</xdr:colOff>
      <xdr:row>25</xdr:row>
      <xdr:rowOff>85725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BF5A2C3-4914-CE59-0A53-FD36D5C79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10</xdr:row>
      <xdr:rowOff>123825</xdr:rowOff>
    </xdr:from>
    <xdr:to>
      <xdr:col>27</xdr:col>
      <xdr:colOff>561975</xdr:colOff>
      <xdr:row>36</xdr:row>
      <xdr:rowOff>85725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D1795F79-5321-6B9A-AE5E-4CA75F5CD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0</xdr:rowOff>
    </xdr:from>
    <xdr:to>
      <xdr:col>16</xdr:col>
      <xdr:colOff>581025</xdr:colOff>
      <xdr:row>18</xdr:row>
      <xdr:rowOff>0</xdr:rowOff>
    </xdr:to>
    <xdr:graphicFrame macro="">
      <xdr:nvGraphicFramePr>
        <xdr:cNvPr id="61444" name="Chart 1">
          <a:extLst>
            <a:ext uri="{FF2B5EF4-FFF2-40B4-BE49-F238E27FC236}">
              <a16:creationId xmlns:a16="http://schemas.microsoft.com/office/drawing/2014/main" id="{3876CF0C-9CF2-B553-62C9-A0961A5D9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533400</xdr:colOff>
      <xdr:row>22</xdr:row>
      <xdr:rowOff>95250</xdr:rowOff>
    </xdr:from>
    <xdr:to>
      <xdr:col>21</xdr:col>
      <xdr:colOff>304800</xdr:colOff>
      <xdr:row>35</xdr:row>
      <xdr:rowOff>57150</xdr:rowOff>
    </xdr:to>
    <xdr:graphicFrame macro="">
      <xdr:nvGraphicFramePr>
        <xdr:cNvPr id="61445" name="Chart 2">
          <a:extLst>
            <a:ext uri="{FF2B5EF4-FFF2-40B4-BE49-F238E27FC236}">
              <a16:creationId xmlns:a16="http://schemas.microsoft.com/office/drawing/2014/main" id="{A8A61FD2-C9C3-5BEF-4A5D-03A59916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209550</xdr:colOff>
      <xdr:row>44</xdr:row>
      <xdr:rowOff>104775</xdr:rowOff>
    </xdr:from>
    <xdr:to>
      <xdr:col>28</xdr:col>
      <xdr:colOff>47625</xdr:colOff>
      <xdr:row>64</xdr:row>
      <xdr:rowOff>0</xdr:rowOff>
    </xdr:to>
    <xdr:graphicFrame macro="">
      <xdr:nvGraphicFramePr>
        <xdr:cNvPr id="61446" name="Chart 3">
          <a:extLst>
            <a:ext uri="{FF2B5EF4-FFF2-40B4-BE49-F238E27FC236}">
              <a16:creationId xmlns:a16="http://schemas.microsoft.com/office/drawing/2014/main" id="{968F8C17-7BE3-ACAD-EE08-8A8EA0053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6</xdr:row>
      <xdr:rowOff>47625</xdr:rowOff>
    </xdr:from>
    <xdr:to>
      <xdr:col>24</xdr:col>
      <xdr:colOff>247650</xdr:colOff>
      <xdr:row>32</xdr:row>
      <xdr:rowOff>9525</xdr:rowOff>
    </xdr:to>
    <xdr:graphicFrame macro="">
      <xdr:nvGraphicFramePr>
        <xdr:cNvPr id="60418" name="Chart 1">
          <a:extLst>
            <a:ext uri="{FF2B5EF4-FFF2-40B4-BE49-F238E27FC236}">
              <a16:creationId xmlns:a16="http://schemas.microsoft.com/office/drawing/2014/main" id="{14122F60-26A9-68C2-1836-7D6E4731D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0</xdr:rowOff>
    </xdr:from>
    <xdr:to>
      <xdr:col>19</xdr:col>
      <xdr:colOff>95250</xdr:colOff>
      <xdr:row>18</xdr:row>
      <xdr:rowOff>0</xdr:rowOff>
    </xdr:to>
    <xdr:graphicFrame macro="">
      <xdr:nvGraphicFramePr>
        <xdr:cNvPr id="56325" name="Chart 1">
          <a:extLst>
            <a:ext uri="{FF2B5EF4-FFF2-40B4-BE49-F238E27FC236}">
              <a16:creationId xmlns:a16="http://schemas.microsoft.com/office/drawing/2014/main" id="{0C6CABA7-0C4D-7840-88DE-06167652A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27</xdr:row>
      <xdr:rowOff>66675</xdr:rowOff>
    </xdr:from>
    <xdr:to>
      <xdr:col>19</xdr:col>
      <xdr:colOff>647700</xdr:colOff>
      <xdr:row>39</xdr:row>
      <xdr:rowOff>57150</xdr:rowOff>
    </xdr:to>
    <xdr:graphicFrame macro="">
      <xdr:nvGraphicFramePr>
        <xdr:cNvPr id="56326" name="Chart 4">
          <a:extLst>
            <a:ext uri="{FF2B5EF4-FFF2-40B4-BE49-F238E27FC236}">
              <a16:creationId xmlns:a16="http://schemas.microsoft.com/office/drawing/2014/main" id="{75C6E463-2878-7CD6-69FF-B091F6B1A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Y6919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" customWidth="1"/>
    <col min="4" max="4" width="9.42578125" customWidth="1"/>
    <col min="5" max="5" width="12.28515625" customWidth="1"/>
    <col min="6" max="6" width="9.7109375" bestFit="1" customWidth="1"/>
    <col min="7" max="7" width="17.5703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5" ht="21" thickBot="1" x14ac:dyDescent="0.35">
      <c r="A1" s="1" t="s">
        <v>39</v>
      </c>
      <c r="F1" s="3">
        <v>52500.103000000003</v>
      </c>
      <c r="G1" s="3">
        <v>0.34395999999999999</v>
      </c>
      <c r="H1" s="3" t="s">
        <v>40</v>
      </c>
      <c r="U1" s="4" t="s">
        <v>9</v>
      </c>
      <c r="V1" s="6" t="s">
        <v>20</v>
      </c>
    </row>
    <row r="2" spans="1:25" x14ac:dyDescent="0.2">
      <c r="A2" t="s">
        <v>22</v>
      </c>
      <c r="B2" t="str">
        <f>H1</f>
        <v xml:space="preserve">EW        </v>
      </c>
      <c r="C2" s="3"/>
      <c r="D2" s="3"/>
      <c r="U2">
        <v>-1000</v>
      </c>
      <c r="V2">
        <f>+D$11+D$12*U2+D$13*U2^2</f>
        <v>-5.878988625233313E-3</v>
      </c>
    </row>
    <row r="3" spans="1:25" ht="13.5" thickBot="1" x14ac:dyDescent="0.25">
      <c r="F3" s="24" t="str">
        <f>"F"&amp;E19</f>
        <v>F40</v>
      </c>
      <c r="G3" s="25" t="str">
        <f>"G"&amp;E19</f>
        <v>G40</v>
      </c>
      <c r="U3">
        <v>0</v>
      </c>
      <c r="V3">
        <f t="shared" ref="V3:V13" si="0">+D$11+D$12*U3+D$13*U3^2</f>
        <v>-2.5339401951115863E-4</v>
      </c>
    </row>
    <row r="4" spans="1:25" ht="14.25" thickTop="1" thickBot="1" x14ac:dyDescent="0.25">
      <c r="A4" s="5" t="s">
        <v>38</v>
      </c>
      <c r="C4" s="8">
        <f>F1</f>
        <v>52500.103000000003</v>
      </c>
      <c r="D4" s="9">
        <f>G1</f>
        <v>0.34395999999999999</v>
      </c>
      <c r="U4">
        <v>1000</v>
      </c>
      <c r="V4">
        <f t="shared" si="0"/>
        <v>7.5050729798807232E-3</v>
      </c>
    </row>
    <row r="5" spans="1:25" x14ac:dyDescent="0.2">
      <c r="C5" s="30" t="s">
        <v>36</v>
      </c>
      <c r="U5">
        <v>2000</v>
      </c>
      <c r="V5">
        <f t="shared" si="0"/>
        <v>1.7396412372942333E-2</v>
      </c>
    </row>
    <row r="6" spans="1:25" x14ac:dyDescent="0.2">
      <c r="A6" s="5" t="s">
        <v>0</v>
      </c>
      <c r="U6">
        <v>3000</v>
      </c>
      <c r="V6">
        <f t="shared" si="0"/>
        <v>2.942062415967367E-2</v>
      </c>
    </row>
    <row r="7" spans="1:25" x14ac:dyDescent="0.2">
      <c r="A7" t="s">
        <v>1</v>
      </c>
      <c r="C7">
        <v>52679.307500000003</v>
      </c>
      <c r="U7">
        <v>4000</v>
      </c>
      <c r="V7">
        <f t="shared" si="0"/>
        <v>4.3577708340074739E-2</v>
      </c>
    </row>
    <row r="8" spans="1:25" x14ac:dyDescent="0.2">
      <c r="A8" t="s">
        <v>2</v>
      </c>
      <c r="C8">
        <v>0.34395922000000001</v>
      </c>
      <c r="D8" s="29"/>
      <c r="U8">
        <v>5000</v>
      </c>
      <c r="V8">
        <f t="shared" si="0"/>
        <v>5.9867664914145524E-2</v>
      </c>
    </row>
    <row r="9" spans="1:25" x14ac:dyDescent="0.2">
      <c r="A9" s="11" t="s">
        <v>29</v>
      </c>
      <c r="B9" s="12"/>
      <c r="C9" s="13">
        <v>-9.5</v>
      </c>
      <c r="D9" s="12" t="s">
        <v>30</v>
      </c>
      <c r="E9" s="12"/>
      <c r="U9">
        <v>6000</v>
      </c>
      <c r="V9">
        <f t="shared" si="0"/>
        <v>7.8290493881886053E-2</v>
      </c>
      <c r="W9" s="34"/>
      <c r="X9" s="35" t="s">
        <v>53</v>
      </c>
      <c r="Y9" s="35" t="s">
        <v>55</v>
      </c>
    </row>
    <row r="10" spans="1:25" ht="13.5" thickBot="1" x14ac:dyDescent="0.25">
      <c r="A10" s="12"/>
      <c r="B10" s="12"/>
      <c r="C10" s="4" t="s">
        <v>18</v>
      </c>
      <c r="D10" s="4" t="s">
        <v>19</v>
      </c>
      <c r="E10" s="12"/>
      <c r="U10">
        <v>7000</v>
      </c>
      <c r="V10">
        <f t="shared" si="0"/>
        <v>9.8846195243296298E-2</v>
      </c>
      <c r="W10" s="34"/>
      <c r="X10" s="43" t="s">
        <v>54</v>
      </c>
      <c r="Y10" s="43" t="s">
        <v>54</v>
      </c>
    </row>
    <row r="11" spans="1:25" x14ac:dyDescent="0.2">
      <c r="A11" s="12" t="s">
        <v>14</v>
      </c>
      <c r="B11" s="12"/>
      <c r="C11" s="23">
        <f ca="1">INTERCEPT(INDIRECT($G$3):G971,INDIRECT($F$3):F971)</f>
        <v>-3.9731107102667737E-2</v>
      </c>
      <c r="D11" s="3">
        <f>+E11*F11</f>
        <v>-2.5339401951115863E-4</v>
      </c>
      <c r="E11" s="38">
        <v>-2.5339401951115863</v>
      </c>
      <c r="F11">
        <v>1E-4</v>
      </c>
      <c r="U11">
        <v>8000</v>
      </c>
      <c r="V11">
        <f t="shared" si="0"/>
        <v>0.12153476899837626</v>
      </c>
      <c r="W11" s="16" t="s">
        <v>14</v>
      </c>
      <c r="X11" s="34">
        <v>0.9417793392195456</v>
      </c>
      <c r="Y11" s="34">
        <v>1.116601383184922</v>
      </c>
    </row>
    <row r="12" spans="1:25" x14ac:dyDescent="0.2">
      <c r="A12" s="12" t="s">
        <v>15</v>
      </c>
      <c r="B12" s="12"/>
      <c r="C12" s="23">
        <f ca="1">SLOPE(INDIRECT($G$3):G971,INDIRECT($F$3):F971)</f>
        <v>2.0295244696325724E-5</v>
      </c>
      <c r="D12" s="3">
        <f>+E12*F12</f>
        <v>6.6920308025570184E-6</v>
      </c>
      <c r="E12" s="39">
        <v>6.692030802557019</v>
      </c>
      <c r="F12">
        <v>9.9999999999999995E-7</v>
      </c>
      <c r="U12">
        <v>9000</v>
      </c>
      <c r="V12">
        <f t="shared" si="0"/>
        <v>0.14635621514712599</v>
      </c>
      <c r="W12" s="16" t="s">
        <v>15</v>
      </c>
      <c r="X12" s="34">
        <v>-0.52666186816219263</v>
      </c>
      <c r="Y12" s="34">
        <v>4.3578665074094118</v>
      </c>
    </row>
    <row r="13" spans="1:25" ht="13.5" thickBot="1" x14ac:dyDescent="0.25">
      <c r="A13" s="12" t="s">
        <v>17</v>
      </c>
      <c r="B13" s="12"/>
      <c r="C13" s="3" t="s">
        <v>12</v>
      </c>
      <c r="D13" s="3">
        <f>+E13*F13</f>
        <v>1.0664361968348638E-9</v>
      </c>
      <c r="E13" s="40">
        <v>1.0664361968348637</v>
      </c>
      <c r="F13" s="37">
        <v>1.0000000000000001E-9</v>
      </c>
      <c r="U13">
        <v>10000</v>
      </c>
      <c r="V13">
        <f t="shared" si="0"/>
        <v>0.17331053368954541</v>
      </c>
      <c r="W13" s="16" t="s">
        <v>17</v>
      </c>
      <c r="X13" s="34">
        <v>2.489977264140121</v>
      </c>
      <c r="Y13" s="34">
        <v>1.3855593191051703</v>
      </c>
    </row>
    <row r="14" spans="1:25" ht="13.5" thickBot="1" x14ac:dyDescent="0.25">
      <c r="A14" s="12"/>
      <c r="B14" s="12"/>
      <c r="C14" s="12"/>
      <c r="E14">
        <f>SUM(T21:T141)</f>
        <v>1.6045257944955214E-4</v>
      </c>
      <c r="W14" s="34"/>
      <c r="X14" s="34">
        <v>6.5673340094148287E-4</v>
      </c>
      <c r="Y14" s="34">
        <v>1.6119368576659535E-4</v>
      </c>
    </row>
    <row r="15" spans="1:25" ht="13.5" thickBot="1" x14ac:dyDescent="0.25">
      <c r="A15" s="14" t="s">
        <v>16</v>
      </c>
      <c r="B15" s="12"/>
      <c r="C15" s="15">
        <f ca="1">(C7+C11)+(C8+C12)*INT(MAX(F21:F3512))</f>
        <v>55888.596646125923</v>
      </c>
      <c r="D15" s="79" t="s">
        <v>87</v>
      </c>
      <c r="E15" s="80">
        <f>SQRT(E14/(S19-1))</f>
        <v>2.7641633492627104E-3</v>
      </c>
      <c r="F15" s="16" t="s">
        <v>43</v>
      </c>
      <c r="G15" s="13">
        <v>1</v>
      </c>
    </row>
    <row r="16" spans="1:25" x14ac:dyDescent="0.2">
      <c r="A16" s="18" t="s">
        <v>3</v>
      </c>
      <c r="B16" s="12"/>
      <c r="C16" s="19">
        <f ca="1">+C8+C12</f>
        <v>0.34397951524469633</v>
      </c>
      <c r="F16" s="16" t="s">
        <v>31</v>
      </c>
      <c r="G16" s="17">
        <f ca="1">NOW()+15018.5+$C$9/24</f>
        <v>60315.851816782408</v>
      </c>
    </row>
    <row r="17" spans="1:21" ht="13.5" thickBot="1" x14ac:dyDescent="0.25">
      <c r="A17" s="16" t="s">
        <v>28</v>
      </c>
      <c r="B17" s="12"/>
      <c r="C17" s="12">
        <f>COUNT(C21:C2170)</f>
        <v>22</v>
      </c>
      <c r="F17" s="16" t="s">
        <v>44</v>
      </c>
      <c r="G17" s="17">
        <f ca="1">ROUND(2*(G16-$C$7)/$C$8,0)/2+G15</f>
        <v>22203</v>
      </c>
    </row>
    <row r="18" spans="1:21" ht="14.25" thickTop="1" thickBot="1" x14ac:dyDescent="0.25">
      <c r="A18" s="18" t="s">
        <v>4</v>
      </c>
      <c r="B18" s="12"/>
      <c r="C18" s="21">
        <f ca="1">+C15</f>
        <v>55888.596646125923</v>
      </c>
      <c r="D18" s="22">
        <f ca="1">+C16</f>
        <v>0.34397951524469633</v>
      </c>
      <c r="F18" s="16" t="s">
        <v>32</v>
      </c>
      <c r="G18" s="25">
        <f ca="1">ROUND(2*(G16-$C$15)/$C$16,0)/2+G15</f>
        <v>12871.5</v>
      </c>
    </row>
    <row r="19" spans="1:21" ht="13.5" thickTop="1" x14ac:dyDescent="0.2">
      <c r="A19" s="26" t="s">
        <v>34</v>
      </c>
      <c r="E19" s="27">
        <v>40</v>
      </c>
      <c r="F19" s="16" t="s">
        <v>33</v>
      </c>
      <c r="G19" s="20">
        <f ca="1">+$C$15+$C$16*G18-15018.5-$C$9/24</f>
        <v>45298.024809931369</v>
      </c>
      <c r="S19">
        <f>COUNT(S21:S69)</f>
        <v>22</v>
      </c>
    </row>
    <row r="20" spans="1:21" ht="1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49</v>
      </c>
      <c r="J20" s="7" t="s">
        <v>27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  <c r="R20" s="42" t="s">
        <v>50</v>
      </c>
      <c r="S20" s="42" t="s">
        <v>52</v>
      </c>
      <c r="T20" s="42" t="s">
        <v>51</v>
      </c>
      <c r="U20" s="41" t="s">
        <v>146</v>
      </c>
    </row>
    <row r="21" spans="1:21" x14ac:dyDescent="0.2">
      <c r="A21" s="32" t="s">
        <v>37</v>
      </c>
      <c r="B21" s="31" t="s">
        <v>35</v>
      </c>
      <c r="C21" s="32">
        <v>52500.103000000003</v>
      </c>
      <c r="D21" s="28"/>
      <c r="E21">
        <f t="shared" ref="E21:E41" si="1">+(C21-C$7)/C$8</f>
        <v>-521.00507728794071</v>
      </c>
      <c r="F21">
        <f t="shared" ref="F21:F41" si="2">ROUND(2*E21,0)/2</f>
        <v>-521</v>
      </c>
      <c r="G21">
        <f t="shared" ref="G21:G41" si="3">+C21-(C$7+F21*C$8)</f>
        <v>-1.746380003169179E-3</v>
      </c>
      <c r="H21">
        <f>+G21</f>
        <v>-1.746380003169179E-3</v>
      </c>
      <c r="P21">
        <f t="shared" ref="P21:P41" si="4">+D$11+D$12*F21+D$13*F21^2</f>
        <v>-3.4504675599383132E-3</v>
      </c>
      <c r="Q21" s="2">
        <f t="shared" ref="Q21:Q41" si="5">+C21-15018.5</f>
        <v>37481.603000000003</v>
      </c>
      <c r="R21">
        <f t="shared" ref="R21:R41" si="6">+(P21-G21)^2</f>
        <v>2.9039144011353973E-6</v>
      </c>
      <c r="S21">
        <v>1</v>
      </c>
      <c r="T21">
        <f t="shared" ref="T21:T42" si="7">S21*R21</f>
        <v>2.9039144011353973E-6</v>
      </c>
      <c r="U21">
        <f>+G21-P21</f>
        <v>1.7040875567691342E-3</v>
      </c>
    </row>
    <row r="22" spans="1:21" x14ac:dyDescent="0.2">
      <c r="A22" s="34" t="s">
        <v>46</v>
      </c>
      <c r="B22" s="35" t="s">
        <v>42</v>
      </c>
      <c r="C22" s="36">
        <v>52652.307000000001</v>
      </c>
      <c r="D22" s="10"/>
      <c r="E22">
        <f t="shared" si="1"/>
        <v>-78.499131379591802</v>
      </c>
      <c r="F22">
        <f t="shared" si="2"/>
        <v>-78.5</v>
      </c>
      <c r="G22">
        <f t="shared" si="3"/>
        <v>2.9876999906264246E-4</v>
      </c>
      <c r="N22">
        <f t="shared" ref="N22:N35" si="8">+G22</f>
        <v>2.9876999906264246E-4</v>
      </c>
      <c r="P22">
        <f t="shared" si="4"/>
        <v>-7.7214679105793891E-4</v>
      </c>
      <c r="Q22" s="2">
        <f t="shared" si="5"/>
        <v>37633.807000000001</v>
      </c>
      <c r="R22">
        <f t="shared" si="6"/>
        <v>1.146862771362169E-6</v>
      </c>
      <c r="S22">
        <v>1</v>
      </c>
      <c r="T22">
        <f t="shared" si="7"/>
        <v>1.146862771362169E-6</v>
      </c>
      <c r="U22">
        <f t="shared" ref="U22:U42" si="9">+G22-P22</f>
        <v>1.0709167901205813E-3</v>
      </c>
    </row>
    <row r="23" spans="1:21" x14ac:dyDescent="0.2">
      <c r="A23" s="34" t="s">
        <v>47</v>
      </c>
      <c r="B23" s="35" t="s">
        <v>42</v>
      </c>
      <c r="C23" s="36">
        <v>52654.369599999998</v>
      </c>
      <c r="D23" s="10"/>
      <c r="E23">
        <f t="shared" si="1"/>
        <v>-72.502490266155519</v>
      </c>
      <c r="F23">
        <f t="shared" si="2"/>
        <v>-72.5</v>
      </c>
      <c r="G23">
        <f t="shared" si="3"/>
        <v>-8.5655000293627381E-4</v>
      </c>
      <c r="N23">
        <f t="shared" si="8"/>
        <v>-8.5655000293627381E-4</v>
      </c>
      <c r="P23">
        <f t="shared" si="4"/>
        <v>-7.3296079743692926E-4</v>
      </c>
      <c r="Q23" s="2">
        <f t="shared" si="5"/>
        <v>37635.869599999998</v>
      </c>
      <c r="R23">
        <f t="shared" si="6"/>
        <v>1.5274291715959216E-8</v>
      </c>
      <c r="S23">
        <v>1</v>
      </c>
      <c r="T23">
        <f t="shared" si="7"/>
        <v>1.5274291715959216E-8</v>
      </c>
      <c r="U23">
        <f t="shared" si="9"/>
        <v>-1.2358920549934455E-4</v>
      </c>
    </row>
    <row r="24" spans="1:21" x14ac:dyDescent="0.2">
      <c r="A24" s="34" t="s">
        <v>46</v>
      </c>
      <c r="B24" s="35" t="s">
        <v>42</v>
      </c>
      <c r="C24" s="36">
        <v>52655.400600000001</v>
      </c>
      <c r="D24" s="10"/>
      <c r="E24">
        <f t="shared" si="1"/>
        <v>-69.505041905845033</v>
      </c>
      <c r="F24">
        <f t="shared" si="2"/>
        <v>-69.5</v>
      </c>
      <c r="G24">
        <f t="shared" si="3"/>
        <v>-1.7342100036330521E-3</v>
      </c>
      <c r="N24">
        <f t="shared" si="8"/>
        <v>-1.7342100036330521E-3</v>
      </c>
      <c r="P24">
        <f t="shared" si="4"/>
        <v>-7.1333900684910983E-4</v>
      </c>
      <c r="Q24" s="2">
        <f t="shared" si="5"/>
        <v>37636.900600000001</v>
      </c>
      <c r="R24">
        <f t="shared" si="6"/>
        <v>1.0421775920746401E-6</v>
      </c>
      <c r="S24">
        <v>1</v>
      </c>
      <c r="T24">
        <f t="shared" si="7"/>
        <v>1.0421775920746401E-6</v>
      </c>
      <c r="U24">
        <f t="shared" si="9"/>
        <v>-1.0208709967839424E-3</v>
      </c>
    </row>
    <row r="25" spans="1:21" x14ac:dyDescent="0.2">
      <c r="A25" s="34" t="s">
        <v>46</v>
      </c>
      <c r="B25" s="35" t="s">
        <v>42</v>
      </c>
      <c r="C25" s="36">
        <v>52663.314299999998</v>
      </c>
      <c r="D25" s="10"/>
      <c r="E25">
        <f t="shared" si="1"/>
        <v>-46.497372566446785</v>
      </c>
      <c r="F25">
        <f t="shared" si="2"/>
        <v>-46.5</v>
      </c>
      <c r="G25">
        <f t="shared" si="3"/>
        <v>9.0372999693499878E-4</v>
      </c>
      <c r="N25">
        <f t="shared" si="8"/>
        <v>9.0372999693499878E-4</v>
      </c>
      <c r="P25">
        <f t="shared" si="4"/>
        <v>-5.6226755016345383E-4</v>
      </c>
      <c r="Q25" s="2">
        <f t="shared" si="5"/>
        <v>37644.814299999998</v>
      </c>
      <c r="R25">
        <f t="shared" si="6"/>
        <v>2.1491488080986797E-6</v>
      </c>
      <c r="S25">
        <v>1</v>
      </c>
      <c r="T25">
        <f t="shared" si="7"/>
        <v>2.1491488080986797E-6</v>
      </c>
      <c r="U25">
        <f t="shared" si="9"/>
        <v>1.4659975470984526E-3</v>
      </c>
    </row>
    <row r="26" spans="1:21" x14ac:dyDescent="0.2">
      <c r="A26" s="34" t="s">
        <v>46</v>
      </c>
      <c r="B26" s="35" t="s">
        <v>42</v>
      </c>
      <c r="C26" s="36">
        <v>52664.347099999999</v>
      </c>
      <c r="D26" s="10"/>
      <c r="E26">
        <f t="shared" si="1"/>
        <v>-43.494691027626978</v>
      </c>
      <c r="F26">
        <f t="shared" si="2"/>
        <v>-43.5</v>
      </c>
      <c r="G26">
        <f t="shared" si="3"/>
        <v>1.8260699944221415E-3</v>
      </c>
      <c r="N26">
        <f t="shared" si="8"/>
        <v>1.8260699944221415E-3</v>
      </c>
      <c r="P26">
        <f t="shared" si="4"/>
        <v>-5.4247939552892809E-4</v>
      </c>
      <c r="Q26" s="2">
        <f t="shared" si="5"/>
        <v>37645.847099999999</v>
      </c>
      <c r="R26">
        <f t="shared" si="6"/>
        <v>5.6100262126375832E-6</v>
      </c>
      <c r="S26">
        <v>1</v>
      </c>
      <c r="T26">
        <f t="shared" si="7"/>
        <v>5.6100262126375832E-6</v>
      </c>
      <c r="U26">
        <f t="shared" si="9"/>
        <v>2.3685493899510694E-3</v>
      </c>
    </row>
    <row r="27" spans="1:21" x14ac:dyDescent="0.2">
      <c r="A27" s="34" t="s">
        <v>46</v>
      </c>
      <c r="B27" s="35" t="s">
        <v>42</v>
      </c>
      <c r="C27" s="36">
        <v>52665.376100000001</v>
      </c>
      <c r="D27" s="10"/>
      <c r="E27">
        <f t="shared" si="1"/>
        <v>-40.503057310111657</v>
      </c>
      <c r="F27">
        <f t="shared" si="2"/>
        <v>-40.5</v>
      </c>
      <c r="G27">
        <f t="shared" si="3"/>
        <v>-1.0515899994061328E-3</v>
      </c>
      <c r="N27">
        <f t="shared" si="8"/>
        <v>-1.0515899994061328E-3</v>
      </c>
      <c r="P27">
        <f t="shared" si="4"/>
        <v>-5.2267204504285937E-4</v>
      </c>
      <c r="Q27" s="2">
        <f t="shared" si="5"/>
        <v>37646.876100000001</v>
      </c>
      <c r="R27">
        <f t="shared" si="6"/>
        <v>2.7975420244782986E-7</v>
      </c>
      <c r="S27">
        <v>1</v>
      </c>
      <c r="T27">
        <f t="shared" si="7"/>
        <v>2.7975420244782986E-7</v>
      </c>
      <c r="U27">
        <f t="shared" si="9"/>
        <v>-5.2891795436327347E-4</v>
      </c>
    </row>
    <row r="28" spans="1:21" x14ac:dyDescent="0.2">
      <c r="A28" s="34" t="s">
        <v>46</v>
      </c>
      <c r="B28" s="35" t="s">
        <v>35</v>
      </c>
      <c r="C28" s="36">
        <v>52668.300999999999</v>
      </c>
      <c r="D28" s="10"/>
      <c r="E28">
        <f t="shared" si="1"/>
        <v>-31.999432956043869</v>
      </c>
      <c r="F28">
        <f t="shared" si="2"/>
        <v>-32</v>
      </c>
      <c r="G28">
        <f t="shared" si="3"/>
        <v>1.9503999646985903E-4</v>
      </c>
      <c r="N28">
        <f t="shared" si="8"/>
        <v>1.9503999646985903E-4</v>
      </c>
      <c r="P28">
        <f t="shared" si="4"/>
        <v>-4.6644697452742428E-4</v>
      </c>
      <c r="Q28" s="2">
        <f t="shared" si="5"/>
        <v>37649.800999999999</v>
      </c>
      <c r="R28">
        <f t="shared" si="6"/>
        <v>4.3756501279916074E-7</v>
      </c>
      <c r="S28">
        <v>1</v>
      </c>
      <c r="T28">
        <f t="shared" si="7"/>
        <v>4.3756501279916074E-7</v>
      </c>
      <c r="U28">
        <f t="shared" si="9"/>
        <v>6.6148697099728331E-4</v>
      </c>
    </row>
    <row r="29" spans="1:21" x14ac:dyDescent="0.2">
      <c r="A29" s="34" t="s">
        <v>47</v>
      </c>
      <c r="B29" s="35" t="s">
        <v>35</v>
      </c>
      <c r="C29" s="36">
        <v>52669.331299999998</v>
      </c>
      <c r="D29" s="10"/>
      <c r="E29">
        <f t="shared" si="1"/>
        <v>-29.004019720723317</v>
      </c>
      <c r="F29">
        <f t="shared" si="2"/>
        <v>-29</v>
      </c>
      <c r="G29">
        <f t="shared" si="3"/>
        <v>-1.3826200010953471E-3</v>
      </c>
      <c r="N29">
        <f t="shared" si="8"/>
        <v>-1.3826200010953471E-3</v>
      </c>
      <c r="P29">
        <f t="shared" si="4"/>
        <v>-4.4656603994377406E-4</v>
      </c>
      <c r="Q29" s="2">
        <f t="shared" si="5"/>
        <v>37650.831299999998</v>
      </c>
      <c r="R29">
        <f t="shared" si="6"/>
        <v>8.7619701818755073E-7</v>
      </c>
      <c r="S29">
        <v>1</v>
      </c>
      <c r="T29">
        <f t="shared" si="7"/>
        <v>8.7619701818755073E-7</v>
      </c>
      <c r="U29">
        <f t="shared" si="9"/>
        <v>-9.360539611515731E-4</v>
      </c>
    </row>
    <row r="30" spans="1:21" x14ac:dyDescent="0.2">
      <c r="A30" s="34" t="s">
        <v>47</v>
      </c>
      <c r="B30" s="35" t="s">
        <v>35</v>
      </c>
      <c r="C30" s="36">
        <v>52679.303699999997</v>
      </c>
      <c r="D30" s="10"/>
      <c r="E30">
        <f t="shared" si="1"/>
        <v>-1.1047821325642419E-2</v>
      </c>
      <c r="F30">
        <f t="shared" si="2"/>
        <v>0</v>
      </c>
      <c r="G30">
        <f t="shared" si="3"/>
        <v>-3.8000000058673322E-3</v>
      </c>
      <c r="N30">
        <f t="shared" si="8"/>
        <v>-3.8000000058673322E-3</v>
      </c>
      <c r="P30">
        <f t="shared" si="4"/>
        <v>-2.5339401951115863E-4</v>
      </c>
      <c r="Q30" s="2">
        <f t="shared" si="5"/>
        <v>37660.803699999997</v>
      </c>
      <c r="R30">
        <f t="shared" si="6"/>
        <v>1.2578414022457445E-5</v>
      </c>
      <c r="S30">
        <v>1</v>
      </c>
      <c r="T30">
        <f t="shared" si="7"/>
        <v>1.2578414022457445E-5</v>
      </c>
      <c r="U30">
        <f t="shared" si="9"/>
        <v>-3.5466059863561734E-3</v>
      </c>
    </row>
    <row r="31" spans="1:21" x14ac:dyDescent="0.2">
      <c r="A31" s="34" t="s">
        <v>48</v>
      </c>
      <c r="B31" s="35" t="s">
        <v>35</v>
      </c>
      <c r="C31" s="36">
        <v>53638.985000000001</v>
      </c>
      <c r="D31" s="10"/>
      <c r="E31">
        <f t="shared" si="1"/>
        <v>2790.0909299654709</v>
      </c>
      <c r="F31">
        <f t="shared" si="2"/>
        <v>2790</v>
      </c>
      <c r="G31">
        <f t="shared" si="3"/>
        <v>3.1276199995772913E-2</v>
      </c>
      <c r="N31">
        <f t="shared" si="8"/>
        <v>3.1276199995772913E-2</v>
      </c>
      <c r="P31">
        <f t="shared" si="4"/>
        <v>2.6718617919405187E-2</v>
      </c>
      <c r="Q31" s="2">
        <f t="shared" si="5"/>
        <v>38620.485000000001</v>
      </c>
      <c r="R31">
        <f t="shared" si="6"/>
        <v>2.0771554382828348E-5</v>
      </c>
      <c r="S31">
        <v>1</v>
      </c>
      <c r="T31">
        <f t="shared" si="7"/>
        <v>2.0771554382828348E-5</v>
      </c>
      <c r="U31">
        <f t="shared" si="9"/>
        <v>4.5575820763677256E-3</v>
      </c>
    </row>
    <row r="32" spans="1:21" x14ac:dyDescent="0.2">
      <c r="A32" s="34" t="s">
        <v>48</v>
      </c>
      <c r="B32" s="35" t="s">
        <v>42</v>
      </c>
      <c r="C32" s="36">
        <v>53639.834999999999</v>
      </c>
      <c r="D32" s="10"/>
      <c r="E32">
        <f t="shared" si="1"/>
        <v>2792.5621531529127</v>
      </c>
      <c r="F32">
        <f t="shared" si="2"/>
        <v>2792.5</v>
      </c>
      <c r="G32">
        <f t="shared" si="3"/>
        <v>2.1378149998781737E-2</v>
      </c>
      <c r="N32">
        <f t="shared" si="8"/>
        <v>2.1378149998781737E-2</v>
      </c>
      <c r="P32">
        <f t="shared" si="4"/>
        <v>2.6750231446583655E-2</v>
      </c>
      <c r="Q32" s="2">
        <f t="shared" si="5"/>
        <v>38621.334999999999</v>
      </c>
      <c r="R32">
        <f t="shared" si="6"/>
        <v>2.885925908181755E-5</v>
      </c>
      <c r="S32">
        <v>1</v>
      </c>
      <c r="T32">
        <f t="shared" si="7"/>
        <v>2.885925908181755E-5</v>
      </c>
      <c r="U32">
        <f t="shared" si="9"/>
        <v>-5.3720814478019178E-3</v>
      </c>
    </row>
    <row r="33" spans="1:21" x14ac:dyDescent="0.2">
      <c r="A33" s="34" t="s">
        <v>48</v>
      </c>
      <c r="B33" s="35" t="s">
        <v>42</v>
      </c>
      <c r="C33" s="36">
        <v>53641.905500000001</v>
      </c>
      <c r="D33" s="10"/>
      <c r="E33">
        <f t="shared" si="1"/>
        <v>2798.5817621053975</v>
      </c>
      <c r="F33">
        <f t="shared" si="2"/>
        <v>2798.5</v>
      </c>
      <c r="G33">
        <f t="shared" si="3"/>
        <v>2.8122830000938848E-2</v>
      </c>
      <c r="N33">
        <f t="shared" si="8"/>
        <v>2.8122830000938848E-2</v>
      </c>
      <c r="P33">
        <f t="shared" si="4"/>
        <v>2.6826158300058023E-2</v>
      </c>
      <c r="Q33" s="2">
        <f t="shared" si="5"/>
        <v>38623.405500000001</v>
      </c>
      <c r="R33">
        <f t="shared" si="6"/>
        <v>1.6813574998651713E-6</v>
      </c>
      <c r="S33">
        <v>1</v>
      </c>
      <c r="T33">
        <f t="shared" si="7"/>
        <v>1.6813574998651713E-6</v>
      </c>
      <c r="U33">
        <f t="shared" si="9"/>
        <v>1.2966717008808248E-3</v>
      </c>
    </row>
    <row r="34" spans="1:21" x14ac:dyDescent="0.2">
      <c r="A34" s="34" t="s">
        <v>48</v>
      </c>
      <c r="B34" s="35" t="s">
        <v>35</v>
      </c>
      <c r="C34" s="36">
        <v>53643.797599999998</v>
      </c>
      <c r="D34" s="10"/>
      <c r="E34">
        <f t="shared" si="1"/>
        <v>2804.0827049206455</v>
      </c>
      <c r="F34">
        <f t="shared" si="2"/>
        <v>2804</v>
      </c>
      <c r="G34">
        <f t="shared" si="3"/>
        <v>2.8447119992051739E-2</v>
      </c>
      <c r="N34">
        <f t="shared" si="8"/>
        <v>2.8447119992051739E-2</v>
      </c>
      <c r="P34">
        <f t="shared" si="4"/>
        <v>2.6895825367832304E-2</v>
      </c>
      <c r="Q34" s="2">
        <f t="shared" si="5"/>
        <v>38625.297599999998</v>
      </c>
      <c r="R34">
        <f t="shared" si="6"/>
        <v>2.4065150111321173E-6</v>
      </c>
      <c r="S34">
        <v>1</v>
      </c>
      <c r="T34">
        <f t="shared" si="7"/>
        <v>2.4065150111321173E-6</v>
      </c>
      <c r="U34">
        <f t="shared" si="9"/>
        <v>1.5512946242194348E-3</v>
      </c>
    </row>
    <row r="35" spans="1:21" x14ac:dyDescent="0.2">
      <c r="A35" s="34" t="s">
        <v>48</v>
      </c>
      <c r="B35" s="35" t="s">
        <v>42</v>
      </c>
      <c r="C35" s="36">
        <v>53643.964200000002</v>
      </c>
      <c r="D35" s="10"/>
      <c r="E35">
        <f t="shared" si="1"/>
        <v>2804.5670646653971</v>
      </c>
      <c r="F35">
        <f t="shared" si="2"/>
        <v>2804.5</v>
      </c>
      <c r="G35">
        <f t="shared" si="3"/>
        <v>2.3067510002874769E-2</v>
      </c>
      <c r="N35">
        <f t="shared" si="8"/>
        <v>2.3067510002874769E-2</v>
      </c>
      <c r="P35">
        <f t="shared" si="4"/>
        <v>2.6902161936938559E-2</v>
      </c>
      <c r="Q35" s="2">
        <f t="shared" si="5"/>
        <v>38625.464200000002</v>
      </c>
      <c r="R35">
        <f t="shared" si="6"/>
        <v>1.4704555455419162E-5</v>
      </c>
      <c r="S35">
        <v>1</v>
      </c>
      <c r="T35">
        <f t="shared" si="7"/>
        <v>1.4704555455419162E-5</v>
      </c>
      <c r="U35">
        <f t="shared" si="9"/>
        <v>-3.8346519340637895E-3</v>
      </c>
    </row>
    <row r="36" spans="1:21" x14ac:dyDescent="0.2">
      <c r="A36" t="s">
        <v>45</v>
      </c>
      <c r="B36" s="3" t="s">
        <v>35</v>
      </c>
      <c r="C36" s="10">
        <v>54074.100100000003</v>
      </c>
      <c r="D36" s="10">
        <v>1E-3</v>
      </c>
      <c r="E36">
        <f t="shared" si="1"/>
        <v>4055.1103703514636</v>
      </c>
      <c r="F36">
        <f t="shared" si="2"/>
        <v>4055</v>
      </c>
      <c r="G36">
        <f t="shared" si="3"/>
        <v>3.7962900001730304E-2</v>
      </c>
      <c r="I36">
        <f>+G36</f>
        <v>3.7962900001730304E-2</v>
      </c>
      <c r="P36">
        <f t="shared" si="4"/>
        <v>4.441822793031814E-2</v>
      </c>
      <c r="Q36" s="2">
        <f t="shared" si="5"/>
        <v>39055.600100000003</v>
      </c>
      <c r="R36">
        <f t="shared" si="6"/>
        <v>4.1671258665606114E-5</v>
      </c>
      <c r="S36">
        <v>0.6</v>
      </c>
      <c r="T36">
        <f t="shared" si="7"/>
        <v>2.5002755199363669E-5</v>
      </c>
      <c r="U36">
        <f t="shared" si="9"/>
        <v>-6.4553279285878354E-3</v>
      </c>
    </row>
    <row r="37" spans="1:21" x14ac:dyDescent="0.2">
      <c r="A37" t="s">
        <v>45</v>
      </c>
      <c r="B37" s="3" t="s">
        <v>35</v>
      </c>
      <c r="C37" s="10">
        <v>54091.991300000002</v>
      </c>
      <c r="D37" s="10">
        <v>1.1000000000000001E-3</v>
      </c>
      <c r="E37">
        <f t="shared" si="1"/>
        <v>4107.1258389293907</v>
      </c>
      <c r="F37">
        <f t="shared" si="2"/>
        <v>4107</v>
      </c>
      <c r="G37">
        <f t="shared" si="3"/>
        <v>4.328345999965677E-2</v>
      </c>
      <c r="I37">
        <f>+G37</f>
        <v>4.328345999965677E-2</v>
      </c>
      <c r="P37">
        <f t="shared" si="4"/>
        <v>4.5218834648456538E-2</v>
      </c>
      <c r="Q37" s="2">
        <f t="shared" si="5"/>
        <v>39073.491300000002</v>
      </c>
      <c r="R37">
        <f t="shared" si="6"/>
        <v>3.7456750312168232E-6</v>
      </c>
      <c r="S37">
        <v>1</v>
      </c>
      <c r="T37">
        <f t="shared" si="7"/>
        <v>3.7456750312168232E-6</v>
      </c>
      <c r="U37">
        <f t="shared" si="9"/>
        <v>-1.9353746487997675E-3</v>
      </c>
    </row>
    <row r="38" spans="1:21" x14ac:dyDescent="0.2">
      <c r="A38" t="s">
        <v>45</v>
      </c>
      <c r="B38" s="3" t="s">
        <v>42</v>
      </c>
      <c r="C38" s="10">
        <v>54439.236199999999</v>
      </c>
      <c r="D38" s="10">
        <v>1.1999999999999999E-3</v>
      </c>
      <c r="E38">
        <f t="shared" si="1"/>
        <v>5116.6783666970659</v>
      </c>
      <c r="F38">
        <f t="shared" si="2"/>
        <v>5116.5</v>
      </c>
      <c r="G38">
        <f t="shared" si="3"/>
        <v>6.1350869997113477E-2</v>
      </c>
      <c r="I38">
        <f>+G38</f>
        <v>6.1350869997113477E-2</v>
      </c>
      <c r="P38">
        <f t="shared" si="4"/>
        <v>6.1904158610628521E-2</v>
      </c>
      <c r="Q38" s="2">
        <f t="shared" si="5"/>
        <v>39420.736199999999</v>
      </c>
      <c r="R38">
        <f t="shared" si="6"/>
        <v>3.0612828984539901E-7</v>
      </c>
      <c r="S38">
        <v>1</v>
      </c>
      <c r="T38">
        <f t="shared" si="7"/>
        <v>3.0612828984539901E-7</v>
      </c>
      <c r="U38">
        <f t="shared" si="9"/>
        <v>-5.5328861351504333E-4</v>
      </c>
    </row>
    <row r="39" spans="1:21" x14ac:dyDescent="0.2">
      <c r="A39" t="s">
        <v>45</v>
      </c>
      <c r="B39" s="3" t="s">
        <v>35</v>
      </c>
      <c r="C39" s="10">
        <v>54468.993900000001</v>
      </c>
      <c r="D39" s="10">
        <v>1.5E-3</v>
      </c>
      <c r="E39">
        <f t="shared" si="1"/>
        <v>5203.1935646324546</v>
      </c>
      <c r="F39">
        <f t="shared" si="2"/>
        <v>5203</v>
      </c>
      <c r="G39">
        <f t="shared" si="3"/>
        <v>6.6578339996340219E-2</v>
      </c>
      <c r="I39">
        <f>+G39</f>
        <v>6.6578339996340219E-2</v>
      </c>
      <c r="P39">
        <f t="shared" si="4"/>
        <v>6.3434959415874737E-2</v>
      </c>
      <c r="Q39" s="2">
        <f t="shared" si="5"/>
        <v>39450.493900000001</v>
      </c>
      <c r="R39">
        <f t="shared" si="6"/>
        <v>9.880841473647513E-6</v>
      </c>
      <c r="S39">
        <v>1</v>
      </c>
      <c r="T39">
        <f t="shared" si="7"/>
        <v>9.880841473647513E-6</v>
      </c>
      <c r="U39">
        <f t="shared" si="9"/>
        <v>3.1433805804654824E-3</v>
      </c>
    </row>
    <row r="40" spans="1:21" x14ac:dyDescent="0.2">
      <c r="A40" t="s">
        <v>45</v>
      </c>
      <c r="B40" s="3" t="s">
        <v>42</v>
      </c>
      <c r="C40" s="10">
        <v>54469.166400000002</v>
      </c>
      <c r="D40" s="10">
        <v>8.9999999999999998E-4</v>
      </c>
      <c r="E40">
        <f t="shared" si="1"/>
        <v>5203.6950775734376</v>
      </c>
      <c r="F40">
        <f t="shared" si="2"/>
        <v>5203.5</v>
      </c>
      <c r="G40">
        <f t="shared" si="3"/>
        <v>6.7098729996359907E-2</v>
      </c>
      <c r="I40">
        <f>+G40</f>
        <v>6.7098729996359907E-2</v>
      </c>
      <c r="O40">
        <f ca="1">+C$11+C$12*$F40</f>
        <v>6.5875198674663168E-2</v>
      </c>
      <c r="P40">
        <f t="shared" si="4"/>
        <v>6.3443854365417204E-2</v>
      </c>
      <c r="Q40" s="2">
        <f t="shared" si="5"/>
        <v>39450.666400000002</v>
      </c>
      <c r="R40">
        <f t="shared" si="6"/>
        <v>1.3358115877658819E-5</v>
      </c>
      <c r="S40">
        <v>1</v>
      </c>
      <c r="T40">
        <f t="shared" si="7"/>
        <v>1.3358115877658819E-5</v>
      </c>
      <c r="U40">
        <f t="shared" si="9"/>
        <v>3.6548756309427027E-3</v>
      </c>
    </row>
    <row r="41" spans="1:21" x14ac:dyDescent="0.2">
      <c r="A41" s="28" t="s">
        <v>41</v>
      </c>
      <c r="B41" s="33" t="s">
        <v>42</v>
      </c>
      <c r="C41" s="28">
        <v>54794.7402</v>
      </c>
      <c r="D41" s="28">
        <v>4.0000000000000002E-4</v>
      </c>
      <c r="E41">
        <f t="shared" si="1"/>
        <v>6150.2427526146776</v>
      </c>
      <c r="F41">
        <f t="shared" si="2"/>
        <v>6150</v>
      </c>
      <c r="G41">
        <f t="shared" si="3"/>
        <v>8.3496999999624677E-2</v>
      </c>
      <c r="J41">
        <f>+G41</f>
        <v>8.3496999999624677E-2</v>
      </c>
      <c r="O41">
        <f ca="1">+C$11+C$12*$F41</f>
        <v>8.5084647779735456E-2</v>
      </c>
      <c r="P41">
        <f t="shared" si="4"/>
        <v>8.123787847100114E-2</v>
      </c>
      <c r="Q41" s="2">
        <f t="shared" si="5"/>
        <v>39776.2402</v>
      </c>
      <c r="R41">
        <f t="shared" si="6"/>
        <v>5.1036300810903453E-6</v>
      </c>
      <c r="S41">
        <v>1</v>
      </c>
      <c r="T41">
        <f t="shared" si="7"/>
        <v>5.1036300810903453E-6</v>
      </c>
      <c r="U41">
        <f t="shared" si="9"/>
        <v>2.2591215286235367E-3</v>
      </c>
    </row>
    <row r="42" spans="1:21" x14ac:dyDescent="0.2">
      <c r="A42" s="86" t="s">
        <v>145</v>
      </c>
      <c r="B42" s="87" t="s">
        <v>42</v>
      </c>
      <c r="C42" s="86">
        <v>55888.769</v>
      </c>
      <c r="D42" s="86">
        <v>2E-3</v>
      </c>
      <c r="E42">
        <f>+(C42-C$7)/C$8</f>
        <v>9330.9360917843624</v>
      </c>
      <c r="F42">
        <f>ROUND(2*E42,0)/2-0.5</f>
        <v>9330.5</v>
      </c>
      <c r="G42">
        <f>+C42-(C$7+F42*C$8)</f>
        <v>0.1499977899948135</v>
      </c>
      <c r="J42">
        <f>+G42</f>
        <v>0.1499977899948135</v>
      </c>
      <c r="O42">
        <f ca="1">+C$11+C$12*$F42</f>
        <v>0.14963367353639945</v>
      </c>
      <c r="P42">
        <f>+D$11+D$12*F42+D$13*F42^2</f>
        <v>0.15502864735473099</v>
      </c>
      <c r="Q42" s="2">
        <f>+C42-15018.5</f>
        <v>40870.269</v>
      </c>
      <c r="R42">
        <f>+(P42-G42)^2</f>
        <v>2.5309525775835922E-5</v>
      </c>
      <c r="S42">
        <v>0.3</v>
      </c>
      <c r="T42">
        <f t="shared" si="7"/>
        <v>7.5928577327507763E-6</v>
      </c>
      <c r="U42">
        <f t="shared" si="9"/>
        <v>-5.0308573599174844E-3</v>
      </c>
    </row>
    <row r="43" spans="1:21" x14ac:dyDescent="0.2">
      <c r="A43" s="34"/>
      <c r="B43" s="35"/>
      <c r="C43" s="36"/>
      <c r="D43" s="10"/>
      <c r="Q43" s="2"/>
    </row>
    <row r="44" spans="1:21" x14ac:dyDescent="0.2">
      <c r="A44" s="34"/>
      <c r="B44" s="35"/>
      <c r="C44" s="36"/>
      <c r="D44" s="10"/>
      <c r="Q44" s="2"/>
    </row>
    <row r="45" spans="1:21" x14ac:dyDescent="0.2">
      <c r="A45" s="34"/>
      <c r="B45" s="35"/>
      <c r="C45" s="36"/>
      <c r="D45" s="10"/>
      <c r="Q45" s="2"/>
    </row>
    <row r="46" spans="1:21" x14ac:dyDescent="0.2">
      <c r="A46" s="34"/>
      <c r="B46" s="35"/>
      <c r="C46" s="36"/>
      <c r="D46" s="10"/>
      <c r="Q46" s="2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342"/>
  <sheetViews>
    <sheetView workbookViewId="0">
      <selection activeCell="E9" sqref="E9:G9"/>
    </sheetView>
  </sheetViews>
  <sheetFormatPr defaultRowHeight="12.75" x14ac:dyDescent="0.2"/>
  <cols>
    <col min="1" max="1" width="9.140625" style="12"/>
    <col min="2" max="2" width="10.7109375" style="12" customWidth="1"/>
    <col min="3" max="6" width="9.140625" style="12"/>
    <col min="7" max="7" width="10.7109375" style="12" customWidth="1"/>
    <col min="8" max="8" width="12.42578125" style="12" bestFit="1" customWidth="1"/>
    <col min="9" max="13" width="9.140625" style="12"/>
    <col min="14" max="14" width="12.140625" style="12" customWidth="1"/>
    <col min="15" max="15" width="11" style="12" customWidth="1"/>
    <col min="16" max="16384" width="9.140625" style="12"/>
  </cols>
  <sheetData>
    <row r="1" spans="1:28" ht="18.75" thickBot="1" x14ac:dyDescent="0.25">
      <c r="A1" s="44" t="s">
        <v>56</v>
      </c>
      <c r="D1" s="18" t="s">
        <v>126</v>
      </c>
      <c r="M1" s="45" t="s">
        <v>57</v>
      </c>
      <c r="N1" s="12" t="s">
        <v>58</v>
      </c>
      <c r="O1" s="12">
        <f ca="1">H18*J18-I18*I18</f>
        <v>0.15721895628780613</v>
      </c>
      <c r="P1" s="12" t="s">
        <v>135</v>
      </c>
      <c r="U1" s="6" t="s">
        <v>114</v>
      </c>
      <c r="V1" s="76" t="s">
        <v>116</v>
      </c>
      <c r="AA1" s="12">
        <v>1</v>
      </c>
      <c r="AB1" s="12" t="s">
        <v>59</v>
      </c>
    </row>
    <row r="2" spans="1:28" x14ac:dyDescent="0.2">
      <c r="M2" s="45" t="s">
        <v>60</v>
      </c>
      <c r="N2" s="12" t="s">
        <v>61</v>
      </c>
      <c r="O2" s="12">
        <f ca="1">+F18*J18-H18*I18</f>
        <v>0.5752329011760513</v>
      </c>
      <c r="P2" s="12" t="s">
        <v>136</v>
      </c>
      <c r="U2" s="12">
        <v>-0.1</v>
      </c>
      <c r="V2" s="12">
        <f t="shared" ref="V2:V24" ca="1" si="0">+E$4+E$5*U2+E$6*U2^2</f>
        <v>-5.8789893511923923E-3</v>
      </c>
      <c r="AA2" s="12">
        <v>2</v>
      </c>
      <c r="AB2" s="12" t="s">
        <v>62</v>
      </c>
    </row>
    <row r="3" spans="1:28" ht="13.5" thickBot="1" x14ac:dyDescent="0.25">
      <c r="A3" s="12" t="s">
        <v>63</v>
      </c>
      <c r="B3" s="12" t="s">
        <v>64</v>
      </c>
      <c r="E3" s="46" t="s">
        <v>65</v>
      </c>
      <c r="F3" s="46" t="s">
        <v>66</v>
      </c>
      <c r="G3" s="46" t="s">
        <v>67</v>
      </c>
      <c r="H3" s="46" t="s">
        <v>68</v>
      </c>
      <c r="M3" s="45" t="s">
        <v>69</v>
      </c>
      <c r="N3" s="12" t="s">
        <v>70</v>
      </c>
      <c r="O3" s="12">
        <f ca="1">+F18*I18-H18*H18</f>
        <v>0.4660886457296165</v>
      </c>
      <c r="P3" s="12" t="s">
        <v>137</v>
      </c>
      <c r="U3" s="12">
        <v>-0.05</v>
      </c>
      <c r="V3" s="12">
        <f t="shared" ca="1" si="0"/>
        <v>-3.3327995089970069E-3</v>
      </c>
      <c r="AA3" s="12">
        <v>3</v>
      </c>
      <c r="AB3" s="12" t="s">
        <v>71</v>
      </c>
    </row>
    <row r="4" spans="1:28" x14ac:dyDescent="0.2">
      <c r="A4" s="12" t="s">
        <v>72</v>
      </c>
      <c r="B4" s="12" t="s">
        <v>73</v>
      </c>
      <c r="D4" s="47" t="s">
        <v>74</v>
      </c>
      <c r="E4" s="48">
        <f ca="1">(G18*O1-K18*O2+L18*O3)/O7</f>
        <v>-2.5339176971137434E-4</v>
      </c>
      <c r="F4" s="49">
        <f ca="1">+E7/O7*O18</f>
        <v>8.6603774721144946E-4</v>
      </c>
      <c r="G4" s="50">
        <f>+B18</f>
        <v>1</v>
      </c>
      <c r="H4" s="51">
        <f ca="1">ABS(F4/E4)</f>
        <v>3.4177816753792318</v>
      </c>
      <c r="M4" s="45" t="s">
        <v>75</v>
      </c>
      <c r="N4" s="12" t="s">
        <v>76</v>
      </c>
      <c r="O4" s="12">
        <f ca="1">+C18*J18-H18*H18</f>
        <v>9.3840702732099643</v>
      </c>
      <c r="P4" s="12" t="s">
        <v>138</v>
      </c>
      <c r="U4" s="12">
        <v>0</v>
      </c>
      <c r="V4" s="12">
        <f t="shared" ca="1" si="0"/>
        <v>-2.5339176971137434E-4</v>
      </c>
      <c r="AA4" s="12">
        <v>4</v>
      </c>
      <c r="AB4" s="12" t="s">
        <v>77</v>
      </c>
    </row>
    <row r="5" spans="1:28" x14ac:dyDescent="0.2">
      <c r="A5" s="12" t="s">
        <v>78</v>
      </c>
      <c r="B5" s="52">
        <v>40323</v>
      </c>
      <c r="D5" s="53" t="s">
        <v>79</v>
      </c>
      <c r="E5" s="54">
        <f ca="1">+(-G18*O2+K18*O4-L18*O5)/O7</f>
        <v>6.6920333756615116E-2</v>
      </c>
      <c r="F5" s="55">
        <f ca="1">P18*E7/O7</f>
        <v>5.9294900455491928E-3</v>
      </c>
      <c r="G5" s="56">
        <f>+B18/A18</f>
        <v>1E-4</v>
      </c>
      <c r="H5" s="51">
        <f ca="1">ABS(F5/E5)</f>
        <v>8.8605207306860737E-2</v>
      </c>
      <c r="M5" s="45" t="s">
        <v>80</v>
      </c>
      <c r="N5" s="12" t="s">
        <v>81</v>
      </c>
      <c r="O5" s="12">
        <f ca="1">+C18*I18-F18*H18</f>
        <v>13.938657519585892</v>
      </c>
      <c r="P5" s="12" t="s">
        <v>139</v>
      </c>
      <c r="U5" s="12">
        <v>0.05</v>
      </c>
      <c r="V5" s="12">
        <f t="shared" ca="1" si="0"/>
        <v>3.3592338666645054E-3</v>
      </c>
      <c r="AA5" s="12">
        <v>5</v>
      </c>
      <c r="AB5" s="12" t="s">
        <v>82</v>
      </c>
    </row>
    <row r="6" spans="1:28" ht="13.5" thickBot="1" x14ac:dyDescent="0.25">
      <c r="D6" s="57" t="s">
        <v>83</v>
      </c>
      <c r="E6" s="58">
        <f ca="1">+(G18*O3-K18*O5+L18*O6)/O7</f>
        <v>0.10664357941804943</v>
      </c>
      <c r="F6" s="59">
        <f ca="1">Q18*E7/O7</f>
        <v>8.4320551283632549E-3</v>
      </c>
      <c r="G6" s="60">
        <f>+B18/A18^2</f>
        <v>1E-8</v>
      </c>
      <c r="H6" s="51">
        <f ca="1">ABS(F6/E6)</f>
        <v>7.9067630460049332E-2</v>
      </c>
      <c r="M6" s="61" t="s">
        <v>84</v>
      </c>
      <c r="N6" s="62" t="s">
        <v>85</v>
      </c>
      <c r="O6" s="62">
        <f ca="1">+C18*H18-F18*F18</f>
        <v>24.560679674200003</v>
      </c>
      <c r="P6" s="12" t="s">
        <v>140</v>
      </c>
      <c r="U6" s="12">
        <v>0.1</v>
      </c>
      <c r="V6" s="12">
        <f t="shared" ca="1" si="0"/>
        <v>7.5050774001306324E-3</v>
      </c>
      <c r="AA6" s="12">
        <v>6</v>
      </c>
      <c r="AB6" s="12" t="s">
        <v>86</v>
      </c>
    </row>
    <row r="7" spans="1:28" x14ac:dyDescent="0.2">
      <c r="D7" s="64" t="s">
        <v>87</v>
      </c>
      <c r="E7" s="65">
        <f ca="1">SQRT(N18/(B15-3))</f>
        <v>2.8750075863157713E-3</v>
      </c>
      <c r="G7" s="66">
        <f>+B22</f>
        <v>2.9876999906264246E-4</v>
      </c>
      <c r="M7" s="45" t="s">
        <v>88</v>
      </c>
      <c r="N7" s="67" t="s">
        <v>89</v>
      </c>
      <c r="O7" s="12">
        <f ca="1">+C18*O1-F18*O2+H18*O3</f>
        <v>1.7317210800088083</v>
      </c>
      <c r="U7" s="12">
        <v>0.15</v>
      </c>
      <c r="V7" s="12">
        <f t="shared" ca="1" si="0"/>
        <v>1.2184138830687004E-2</v>
      </c>
      <c r="AA7" s="12">
        <v>7</v>
      </c>
      <c r="AB7" s="12" t="s">
        <v>90</v>
      </c>
    </row>
    <row r="8" spans="1:28" x14ac:dyDescent="0.2">
      <c r="A8" s="63">
        <v>21</v>
      </c>
      <c r="B8" s="12" t="s">
        <v>94</v>
      </c>
      <c r="C8" s="81">
        <v>21</v>
      </c>
      <c r="D8" s="64" t="s">
        <v>128</v>
      </c>
      <c r="F8" s="82">
        <f ca="1">CORREL(INDIRECT(E12):INDIRECT(E13),INDIRECT(M12):INDIRECT(M13))</f>
        <v>0.9970289224139337</v>
      </c>
      <c r="G8" s="65"/>
      <c r="K8" s="66"/>
      <c r="N8" s="67"/>
      <c r="U8" s="12">
        <v>0.2</v>
      </c>
      <c r="V8" s="12">
        <f t="shared" ca="1" si="0"/>
        <v>1.7396418158333628E-2</v>
      </c>
      <c r="AA8" s="12">
        <v>8</v>
      </c>
      <c r="AB8" s="12" t="s">
        <v>91</v>
      </c>
    </row>
    <row r="9" spans="1:28" x14ac:dyDescent="0.2">
      <c r="A9" s="63">
        <f>20+COUNT(A21:A1449)</f>
        <v>42</v>
      </c>
      <c r="B9" s="12" t="s">
        <v>96</v>
      </c>
      <c r="C9" s="81">
        <f>A9</f>
        <v>42</v>
      </c>
      <c r="E9" s="68">
        <f ca="1">E6*G6</f>
        <v>1.0664357941804943E-9</v>
      </c>
      <c r="F9" s="69">
        <f ca="1">H6</f>
        <v>7.9067630460049332E-2</v>
      </c>
      <c r="G9" s="70">
        <f ca="1">F8</f>
        <v>0.9970289224139337</v>
      </c>
      <c r="K9" s="66"/>
      <c r="N9" s="67"/>
      <c r="U9" s="12">
        <v>0.25</v>
      </c>
      <c r="V9" s="12">
        <f t="shared" ca="1" si="0"/>
        <v>2.3141915383070494E-2</v>
      </c>
      <c r="AA9" s="12">
        <v>9</v>
      </c>
      <c r="AB9" s="12" t="s">
        <v>35</v>
      </c>
    </row>
    <row r="10" spans="1:28" x14ac:dyDescent="0.2">
      <c r="A10" s="88" t="s">
        <v>2</v>
      </c>
      <c r="B10" s="89">
        <f>'Active 1'!C8</f>
        <v>0.34395922000000001</v>
      </c>
      <c r="D10" s="12" t="s">
        <v>129</v>
      </c>
      <c r="E10" s="12">
        <f ca="1">2*E9*365.2422/B10</f>
        <v>2.264846138593005E-6</v>
      </c>
      <c r="F10" s="12" t="s">
        <v>130</v>
      </c>
      <c r="H10" s="12">
        <f ca="1">F9*E10</f>
        <v>1.790760175351414E-7</v>
      </c>
      <c r="U10" s="12">
        <v>0.3</v>
      </c>
      <c r="V10" s="12">
        <f t="shared" ca="1" si="0"/>
        <v>2.942063050489761E-2</v>
      </c>
      <c r="AA10" s="12">
        <v>10</v>
      </c>
      <c r="AB10" s="12" t="s">
        <v>92</v>
      </c>
    </row>
    <row r="11" spans="1:28" x14ac:dyDescent="0.2">
      <c r="A11" s="71"/>
      <c r="B11" s="71"/>
      <c r="U11" s="12">
        <v>0.35</v>
      </c>
      <c r="V11" s="12">
        <f t="shared" ca="1" si="0"/>
        <v>3.6232563523814966E-2</v>
      </c>
      <c r="AA11" s="12">
        <v>11</v>
      </c>
      <c r="AB11" s="12" t="s">
        <v>93</v>
      </c>
    </row>
    <row r="12" spans="1:28" x14ac:dyDescent="0.2"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U12" s="12">
        <v>0.4</v>
      </c>
      <c r="V12" s="12">
        <f t="shared" ca="1" si="0"/>
        <v>4.3577714439822585E-2</v>
      </c>
      <c r="AA12" s="12">
        <v>12</v>
      </c>
      <c r="AB12" s="12" t="s">
        <v>95</v>
      </c>
    </row>
    <row r="13" spans="1:28" x14ac:dyDescent="0.2">
      <c r="C13" s="3" t="str">
        <f t="shared" si="1"/>
        <v>C42</v>
      </c>
      <c r="D13" s="3" t="str">
        <f t="shared" si="1"/>
        <v>D42</v>
      </c>
      <c r="E13" s="3" t="str">
        <f t="shared" si="1"/>
        <v>E42</v>
      </c>
      <c r="F13" s="3" t="str">
        <f t="shared" si="1"/>
        <v>F42</v>
      </c>
      <c r="G13" s="3" t="str">
        <f t="shared" si="1"/>
        <v>G42</v>
      </c>
      <c r="H13" s="3" t="str">
        <f t="shared" si="1"/>
        <v>H42</v>
      </c>
      <c r="I13" s="3" t="str">
        <f t="shared" si="1"/>
        <v>I42</v>
      </c>
      <c r="J13" s="3" t="str">
        <f t="shared" si="1"/>
        <v>J42</v>
      </c>
      <c r="K13" s="3" t="str">
        <f t="shared" si="1"/>
        <v>K42</v>
      </c>
      <c r="L13" s="3" t="str">
        <f t="shared" si="1"/>
        <v>L42</v>
      </c>
      <c r="M13" s="3" t="str">
        <f t="shared" si="1"/>
        <v>M42</v>
      </c>
      <c r="N13" s="3" t="str">
        <f t="shared" si="1"/>
        <v>N42</v>
      </c>
      <c r="O13" s="3" t="str">
        <f t="shared" si="1"/>
        <v>O42</v>
      </c>
      <c r="P13" s="3" t="str">
        <f t="shared" si="1"/>
        <v>P42</v>
      </c>
      <c r="Q13" s="3" t="str">
        <f t="shared" si="1"/>
        <v>Q42</v>
      </c>
      <c r="U13" s="12">
        <v>0.45</v>
      </c>
      <c r="V13" s="12">
        <f t="shared" ca="1" si="0"/>
        <v>5.1456083252920441E-2</v>
      </c>
      <c r="AA13" s="12">
        <v>13</v>
      </c>
      <c r="AB13" s="12" t="s">
        <v>97</v>
      </c>
    </row>
    <row r="14" spans="1:28" x14ac:dyDescent="0.2">
      <c r="O14" s="67"/>
      <c r="U14" s="12">
        <v>0.5</v>
      </c>
      <c r="V14" s="12">
        <f t="shared" ca="1" si="0"/>
        <v>5.9867669963108536E-2</v>
      </c>
      <c r="AA14" s="12">
        <v>14</v>
      </c>
      <c r="AB14" s="12" t="s">
        <v>98</v>
      </c>
    </row>
    <row r="15" spans="1:28" x14ac:dyDescent="0.2">
      <c r="A15" s="18" t="s">
        <v>102</v>
      </c>
      <c r="B15" s="18">
        <f>C9-C8+1</f>
        <v>22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U15" s="12">
        <v>0.55000000000000004</v>
      </c>
      <c r="V15" s="12">
        <f t="shared" ca="1" si="0"/>
        <v>6.8812474570386889E-2</v>
      </c>
      <c r="AA15" s="12">
        <v>15</v>
      </c>
      <c r="AB15" s="12" t="s">
        <v>99</v>
      </c>
    </row>
    <row r="16" spans="1:28" x14ac:dyDescent="0.2">
      <c r="A16" s="3"/>
      <c r="B16" s="71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U16" s="12">
        <v>0.6</v>
      </c>
      <c r="V16" s="12">
        <f t="shared" ca="1" si="0"/>
        <v>7.8290497074755494E-2</v>
      </c>
      <c r="AA16" s="12">
        <v>16</v>
      </c>
      <c r="AB16" s="12" t="s">
        <v>100</v>
      </c>
    </row>
    <row r="17" spans="1:28" x14ac:dyDescent="0.2">
      <c r="A17" s="18" t="s">
        <v>101</v>
      </c>
      <c r="U17" s="12">
        <v>0.65</v>
      </c>
      <c r="V17" s="12">
        <f t="shared" ca="1" si="0"/>
        <v>8.8301737476214337E-2</v>
      </c>
      <c r="AA17" s="12">
        <v>17</v>
      </c>
      <c r="AB17" s="12" t="s">
        <v>103</v>
      </c>
    </row>
    <row r="18" spans="1:28" x14ac:dyDescent="0.2">
      <c r="A18" s="72">
        <v>10000</v>
      </c>
      <c r="B18" s="72">
        <v>1</v>
      </c>
      <c r="C18" s="12">
        <f ca="1">SUM(INDIRECT(C12):INDIRECT(C13))</f>
        <v>20.900000000000002</v>
      </c>
      <c r="D18" s="83">
        <f ca="1">SUM(INDIRECT(D12):INDIRECT(D13))</f>
        <v>5.2221999999999991</v>
      </c>
      <c r="E18" s="83">
        <f ca="1">SUM(INDIRECT(E12):INDIRECT(E13))</f>
        <v>0.63421315994492033</v>
      </c>
      <c r="F18" s="18">
        <f ca="1">SUM(INDIRECT(F12):INDIRECT(F13))</f>
        <v>4.4068649999999998</v>
      </c>
      <c r="G18" s="18">
        <f ca="1">SUM(INDIRECT(G12):INDIRECT(G13))</f>
        <v>0.51402954694785874</v>
      </c>
      <c r="H18" s="18">
        <f ca="1">SUM(INDIRECT(H12):INDIRECT(H13))</f>
        <v>2.1043607082499998</v>
      </c>
      <c r="I18" s="18">
        <f ca="1">SUM(INDIRECT(I12):INDIRECT(I13))</f>
        <v>1.1106359364664127</v>
      </c>
      <c r="J18" s="18">
        <f ca="1">SUM(INDIRECT(J12):INDIRECT(J13))</f>
        <v>0.66088058677686146</v>
      </c>
      <c r="K18" s="18">
        <f ca="1">SUM(INDIRECT(K12):INDIRECT(K13))</f>
        <v>0.258150049314263</v>
      </c>
      <c r="L18" s="18">
        <f ca="1">SUM(INDIRECT(L12):INDIRECT(L13))</f>
        <v>0.14426957120823367</v>
      </c>
      <c r="N18" s="12">
        <f ca="1">SUM(INDIRECT(N12):INDIRECT(N13))</f>
        <v>1.5704770380609148E-4</v>
      </c>
      <c r="O18" s="12">
        <f ca="1">SQRT(SUM(INDIRECT(O12):INDIRECT(O13)))</f>
        <v>0.52164586628144149</v>
      </c>
      <c r="P18" s="12">
        <f ca="1">SQRT(SUM(INDIRECT(P12):INDIRECT(P13)))</f>
        <v>3.5715463689396101</v>
      </c>
      <c r="Q18" s="12">
        <f ca="1">SQRT(SUM(INDIRECT(Q12):INDIRECT(Q13)))</f>
        <v>5.0789318550268492</v>
      </c>
      <c r="U18" s="12">
        <v>0.7</v>
      </c>
      <c r="V18" s="12">
        <f t="shared" ca="1" si="0"/>
        <v>9.8846195774763418E-2</v>
      </c>
      <c r="AA18" s="12">
        <v>18</v>
      </c>
      <c r="AB18" s="12" t="s">
        <v>104</v>
      </c>
    </row>
    <row r="19" spans="1:28" x14ac:dyDescent="0.2">
      <c r="A19" s="73" t="s">
        <v>105</v>
      </c>
      <c r="F19" s="74" t="s">
        <v>106</v>
      </c>
      <c r="G19" s="74" t="s">
        <v>107</v>
      </c>
      <c r="H19" s="74" t="s">
        <v>108</v>
      </c>
      <c r="I19" s="74" t="s">
        <v>109</v>
      </c>
      <c r="J19" s="74" t="s">
        <v>110</v>
      </c>
      <c r="K19" s="74" t="s">
        <v>111</v>
      </c>
      <c r="L19" s="74" t="s">
        <v>112</v>
      </c>
      <c r="M19" s="75"/>
      <c r="N19" s="75"/>
      <c r="O19" s="75"/>
      <c r="P19" s="75"/>
      <c r="Q19" s="75"/>
      <c r="U19" s="12">
        <v>0.75</v>
      </c>
      <c r="V19" s="12">
        <f t="shared" ca="1" si="0"/>
        <v>0.10992387197040276</v>
      </c>
      <c r="AA19" s="12">
        <v>19</v>
      </c>
      <c r="AB19" s="12" t="s">
        <v>113</v>
      </c>
    </row>
    <row r="20" spans="1:28" ht="15" thickBot="1" x14ac:dyDescent="0.25">
      <c r="A20" s="6" t="s">
        <v>114</v>
      </c>
      <c r="B20" s="6" t="s">
        <v>115</v>
      </c>
      <c r="C20" s="6" t="s">
        <v>131</v>
      </c>
      <c r="D20" s="6" t="s">
        <v>114</v>
      </c>
      <c r="E20" s="6" t="s">
        <v>115</v>
      </c>
      <c r="F20" s="6" t="s">
        <v>132</v>
      </c>
      <c r="G20" s="6" t="s">
        <v>133</v>
      </c>
      <c r="H20" s="6" t="s">
        <v>141</v>
      </c>
      <c r="I20" s="6" t="s">
        <v>142</v>
      </c>
      <c r="J20" s="6" t="s">
        <v>143</v>
      </c>
      <c r="K20" s="42" t="s">
        <v>134</v>
      </c>
      <c r="L20" s="6" t="s">
        <v>144</v>
      </c>
      <c r="M20" s="76" t="s">
        <v>116</v>
      </c>
      <c r="N20" s="42" t="s">
        <v>127</v>
      </c>
      <c r="O20" s="42" t="s">
        <v>117</v>
      </c>
      <c r="P20" s="42" t="s">
        <v>118</v>
      </c>
      <c r="Q20" s="42" t="s">
        <v>119</v>
      </c>
      <c r="R20" s="41" t="s">
        <v>120</v>
      </c>
      <c r="U20" s="12">
        <v>0.8</v>
      </c>
      <c r="V20" s="12">
        <f t="shared" ca="1" si="0"/>
        <v>0.12153476606313238</v>
      </c>
      <c r="AA20" s="12">
        <v>20</v>
      </c>
      <c r="AB20" s="12" t="s">
        <v>121</v>
      </c>
    </row>
    <row r="21" spans="1:28" x14ac:dyDescent="0.2">
      <c r="A21" s="77">
        <v>-521</v>
      </c>
      <c r="B21" s="77">
        <v>-1.746380003169179E-3</v>
      </c>
      <c r="C21" s="84">
        <v>1</v>
      </c>
      <c r="D21" s="78">
        <f>A21/A$18</f>
        <v>-5.21E-2</v>
      </c>
      <c r="E21" s="78">
        <f>B21/B$18</f>
        <v>-1.746380003169179E-3</v>
      </c>
      <c r="F21" s="23">
        <f>$C21*D21</f>
        <v>-5.21E-2</v>
      </c>
      <c r="G21" s="23">
        <f>$C21*E21</f>
        <v>-1.746380003169179E-3</v>
      </c>
      <c r="H21" s="23">
        <f>C21*D21*D21</f>
        <v>2.71441E-3</v>
      </c>
      <c r="I21" s="23">
        <f>C21*D21*D21*D21</f>
        <v>-1.4142076100000001E-4</v>
      </c>
      <c r="J21" s="23">
        <f>C21*D21*D21*D21*D21</f>
        <v>7.3680216481000001E-6</v>
      </c>
      <c r="K21" s="23">
        <f>C21*E21*D21</f>
        <v>9.0986398165114228E-5</v>
      </c>
      <c r="L21" s="23">
        <f>C21*E21*D21*D21</f>
        <v>-4.7403913444024511E-6</v>
      </c>
      <c r="M21" s="23">
        <f t="shared" ref="M21:M84" ca="1" si="4">+E$4+E$5*D21+E$6*D21^2</f>
        <v>-3.4504667600228742E-3</v>
      </c>
      <c r="N21" s="23">
        <f ca="1">C21*(M21-E21)^2</f>
        <v>2.9039116748841449E-6</v>
      </c>
      <c r="O21" s="85">
        <f ca="1">(C21*O$1-O$2*F21+O$3*H21)^2</f>
        <v>3.5514814426636281E-2</v>
      </c>
      <c r="P21" s="23">
        <f ca="1">(-C21*O$2+O$4*F21-O$5*H21)^2</f>
        <v>1.2143559395402488</v>
      </c>
      <c r="Q21" s="23">
        <f ca="1">+(C21*O$3-F21*O$5+H21*O$6)^2</f>
        <v>1.5849814323261249</v>
      </c>
      <c r="R21" s="12">
        <f t="shared" ref="R21:R84" ca="1" si="5">+E21-M21</f>
        <v>1.7040867568536952E-3</v>
      </c>
      <c r="U21" s="12">
        <v>0.85</v>
      </c>
      <c r="V21" s="12">
        <f t="shared" ca="1" si="0"/>
        <v>0.13367887805295217</v>
      </c>
      <c r="AA21" s="12">
        <v>21</v>
      </c>
      <c r="AB21" s="12" t="s">
        <v>122</v>
      </c>
    </row>
    <row r="22" spans="1:28" x14ac:dyDescent="0.2">
      <c r="A22" s="77">
        <v>-78.5</v>
      </c>
      <c r="B22" s="77">
        <v>2.9876999906264246E-4</v>
      </c>
      <c r="C22" s="77">
        <v>1</v>
      </c>
      <c r="D22" s="78">
        <f t="shared" ref="D22:E85" si="6">A22/A$18</f>
        <v>-7.8499999999999993E-3</v>
      </c>
      <c r="E22" s="78">
        <f t="shared" si="6"/>
        <v>2.9876999906264246E-4</v>
      </c>
      <c r="F22" s="23">
        <f t="shared" ref="F22:G85" si="7">$C22*D22</f>
        <v>-7.8499999999999993E-3</v>
      </c>
      <c r="G22" s="23">
        <f t="shared" si="7"/>
        <v>2.9876999906264246E-4</v>
      </c>
      <c r="H22" s="23">
        <f t="shared" ref="H22:H85" si="8">C22*D22*D22</f>
        <v>6.1622499999999995E-5</v>
      </c>
      <c r="I22" s="23">
        <f t="shared" ref="I22:I85" si="9">C22*D22*D22*D22</f>
        <v>-4.837366249999999E-7</v>
      </c>
      <c r="J22" s="23">
        <f t="shared" ref="J22:J85" si="10">C22*D22*D22*D22*D22</f>
        <v>3.797332506249999E-9</v>
      </c>
      <c r="K22" s="23">
        <f t="shared" ref="K22:K85" si="11">C22*E22*D22</f>
        <v>-2.3453444926417429E-6</v>
      </c>
      <c r="L22" s="23">
        <f t="shared" ref="L22:L85" si="12">C22*E22*D22*D22</f>
        <v>1.8410954267237681E-8</v>
      </c>
      <c r="M22" s="23">
        <f t="shared" ca="1" si="4"/>
        <v>-7.7214474572811413E-4</v>
      </c>
      <c r="N22" s="23">
        <f t="shared" ref="N22:N85" ca="1" si="13">C22*(M22-E22)^2</f>
        <v>1.1468583906102511E-6</v>
      </c>
      <c r="O22" s="85">
        <f t="shared" ref="O22:O85" ca="1" si="14">(C22*O$1-O$2*F22+O$3*H22)^2</f>
        <v>2.6167351027183147E-2</v>
      </c>
      <c r="P22" s="23">
        <f t="shared" ref="P22:P85" ca="1" si="15">(-C22*O$2+O$4*F22-O$5*H22)^2</f>
        <v>0.42218388321907691</v>
      </c>
      <c r="Q22" s="23">
        <f t="shared" ref="Q22:Q85" ca="1" si="16">+(C22*O$3-F22*O$5+H22*O$6)^2</f>
        <v>0.33295277021806075</v>
      </c>
      <c r="R22" s="12">
        <f t="shared" ca="1" si="5"/>
        <v>1.0709147447907565E-3</v>
      </c>
      <c r="U22" s="12">
        <v>0.9</v>
      </c>
      <c r="V22" s="12">
        <f t="shared" ca="1" si="0"/>
        <v>0.14635620793986226</v>
      </c>
      <c r="AA22" s="12">
        <v>22</v>
      </c>
      <c r="AB22" s="12" t="s">
        <v>123</v>
      </c>
    </row>
    <row r="23" spans="1:28" x14ac:dyDescent="0.2">
      <c r="A23" s="77">
        <v>-72.5</v>
      </c>
      <c r="B23" s="77">
        <v>-8.5655000293627381E-4</v>
      </c>
      <c r="C23" s="77">
        <v>1</v>
      </c>
      <c r="D23" s="78">
        <f t="shared" si="6"/>
        <v>-7.2500000000000004E-3</v>
      </c>
      <c r="E23" s="78">
        <f t="shared" si="6"/>
        <v>-8.5655000293627381E-4</v>
      </c>
      <c r="F23" s="23">
        <f t="shared" si="7"/>
        <v>-7.2500000000000004E-3</v>
      </c>
      <c r="G23" s="23">
        <f t="shared" si="7"/>
        <v>-8.5655000293627381E-4</v>
      </c>
      <c r="H23" s="23">
        <f t="shared" si="8"/>
        <v>5.2562500000000004E-5</v>
      </c>
      <c r="I23" s="23">
        <f t="shared" si="9"/>
        <v>-3.8107812500000005E-7</v>
      </c>
      <c r="J23" s="23">
        <f t="shared" si="10"/>
        <v>2.7628164062500004E-9</v>
      </c>
      <c r="K23" s="23">
        <f t="shared" si="11"/>
        <v>6.2099875212879851E-6</v>
      </c>
      <c r="L23" s="23">
        <f t="shared" si="12"/>
        <v>-4.5022409529337894E-8</v>
      </c>
      <c r="M23" s="23">
        <f t="shared" ca="1" si="4"/>
        <v>-7.3295873630367279E-4</v>
      </c>
      <c r="N23" s="23">
        <f t="shared" ca="1" si="13"/>
        <v>1.5274801187850678E-8</v>
      </c>
      <c r="O23" s="85">
        <f t="shared" ca="1" si="14"/>
        <v>2.6054445048976017E-2</v>
      </c>
      <c r="P23" s="23">
        <f t="shared" ca="1" si="15"/>
        <v>0.4147360790093973</v>
      </c>
      <c r="Q23" s="23">
        <f t="shared" ca="1" si="16"/>
        <v>0.3231182167478141</v>
      </c>
      <c r="R23" s="12">
        <f t="shared" ca="1" si="5"/>
        <v>-1.2359126663260102E-4</v>
      </c>
      <c r="U23" s="12">
        <v>0.95</v>
      </c>
      <c r="V23" s="12">
        <f t="shared" ca="1" si="0"/>
        <v>0.15956675572386259</v>
      </c>
      <c r="AA23" s="12">
        <v>23</v>
      </c>
      <c r="AB23" s="12" t="s">
        <v>124</v>
      </c>
    </row>
    <row r="24" spans="1:28" x14ac:dyDescent="0.2">
      <c r="A24" s="77">
        <v>-69.5</v>
      </c>
      <c r="B24" s="77">
        <v>-1.7342100036330521E-3</v>
      </c>
      <c r="C24" s="77">
        <v>1</v>
      </c>
      <c r="D24" s="78">
        <f t="shared" si="6"/>
        <v>-6.9499999999999996E-3</v>
      </c>
      <c r="E24" s="78">
        <f t="shared" si="6"/>
        <v>-1.7342100036330521E-3</v>
      </c>
      <c r="F24" s="23">
        <f t="shared" si="7"/>
        <v>-6.9499999999999996E-3</v>
      </c>
      <c r="G24" s="23">
        <f t="shared" si="7"/>
        <v>-1.7342100036330521E-3</v>
      </c>
      <c r="H24" s="23">
        <f t="shared" si="8"/>
        <v>4.8302499999999994E-5</v>
      </c>
      <c r="I24" s="23">
        <f t="shared" si="9"/>
        <v>-3.3570237499999995E-7</v>
      </c>
      <c r="J24" s="23">
        <f t="shared" si="10"/>
        <v>2.3331315062499995E-9</v>
      </c>
      <c r="K24" s="23">
        <f t="shared" si="11"/>
        <v>1.2052759525249712E-5</v>
      </c>
      <c r="L24" s="23">
        <f t="shared" si="12"/>
        <v>-8.3766678700485496E-8</v>
      </c>
      <c r="M24" s="23">
        <f t="shared" ca="1" si="4"/>
        <v>-7.1333693782500902E-4</v>
      </c>
      <c r="N24" s="23">
        <f t="shared" ca="1" si="13"/>
        <v>1.0421818164923132E-6</v>
      </c>
      <c r="O24" s="85">
        <f t="shared" ca="1" si="14"/>
        <v>2.5998124182461314E-2</v>
      </c>
      <c r="P24" s="23">
        <f t="shared" ca="1" si="15"/>
        <v>0.41104185748578376</v>
      </c>
      <c r="Q24" s="23">
        <f t="shared" ca="1" si="16"/>
        <v>0.31826370800806913</v>
      </c>
      <c r="R24" s="12">
        <f t="shared" ca="1" si="5"/>
        <v>-1.0208730658080431E-3</v>
      </c>
      <c r="U24" s="12">
        <v>1</v>
      </c>
      <c r="V24" s="12">
        <f t="shared" ca="1" si="0"/>
        <v>0.17331052140495318</v>
      </c>
      <c r="AA24" s="12">
        <v>24</v>
      </c>
      <c r="AB24" s="12" t="s">
        <v>114</v>
      </c>
    </row>
    <row r="25" spans="1:28" x14ac:dyDescent="0.2">
      <c r="A25" s="77">
        <v>-46.5</v>
      </c>
      <c r="B25" s="77">
        <v>9.0372999693499878E-4</v>
      </c>
      <c r="C25" s="84">
        <v>1</v>
      </c>
      <c r="D25" s="78">
        <f t="shared" si="6"/>
        <v>-4.6499999999999996E-3</v>
      </c>
      <c r="E25" s="78">
        <f t="shared" si="6"/>
        <v>9.0372999693499878E-4</v>
      </c>
      <c r="F25" s="23">
        <f t="shared" si="7"/>
        <v>-4.6499999999999996E-3</v>
      </c>
      <c r="G25" s="23">
        <f t="shared" si="7"/>
        <v>9.0372999693499878E-4</v>
      </c>
      <c r="H25" s="23">
        <f t="shared" si="8"/>
        <v>2.1622499999999995E-5</v>
      </c>
      <c r="I25" s="23">
        <f t="shared" si="9"/>
        <v>-1.0054462499999997E-7</v>
      </c>
      <c r="J25" s="23">
        <f t="shared" si="10"/>
        <v>4.675325062499998E-10</v>
      </c>
      <c r="K25" s="23">
        <f t="shared" si="11"/>
        <v>-4.2023444857477436E-6</v>
      </c>
      <c r="L25" s="23">
        <f t="shared" si="12"/>
        <v>1.9540901858727006E-8</v>
      </c>
      <c r="M25" s="23">
        <f t="shared" ca="1" si="4"/>
        <v>-5.6226542088366781E-4</v>
      </c>
      <c r="N25" s="23">
        <f t="shared" ca="1" si="13"/>
        <v>2.149142565065327E-6</v>
      </c>
      <c r="O25" s="85">
        <f t="shared" ca="1" si="14"/>
        <v>2.5569246771105315E-2</v>
      </c>
      <c r="P25" s="23">
        <f t="shared" ca="1" si="15"/>
        <v>0.38337175708572463</v>
      </c>
      <c r="Q25" s="23">
        <f t="shared" ca="1" si="16"/>
        <v>0.28242259217557952</v>
      </c>
      <c r="R25" s="12">
        <f t="shared" ca="1" si="5"/>
        <v>1.4659954178186667E-3</v>
      </c>
      <c r="AA25" s="12">
        <v>25</v>
      </c>
      <c r="AB25" s="12" t="s">
        <v>115</v>
      </c>
    </row>
    <row r="26" spans="1:28" x14ac:dyDescent="0.2">
      <c r="A26" s="77">
        <v>-43.5</v>
      </c>
      <c r="B26" s="77">
        <v>1.8260699944221415E-3</v>
      </c>
      <c r="C26" s="77">
        <v>1</v>
      </c>
      <c r="D26" s="78">
        <f t="shared" si="6"/>
        <v>-4.3499999999999997E-3</v>
      </c>
      <c r="E26" s="78">
        <f t="shared" si="6"/>
        <v>1.8260699944221415E-3</v>
      </c>
      <c r="F26" s="23">
        <f t="shared" si="7"/>
        <v>-4.3499999999999997E-3</v>
      </c>
      <c r="G26" s="23">
        <f t="shared" si="7"/>
        <v>1.8260699944221415E-3</v>
      </c>
      <c r="H26" s="23">
        <f t="shared" si="8"/>
        <v>1.8922499999999997E-5</v>
      </c>
      <c r="I26" s="23">
        <f t="shared" si="9"/>
        <v>-8.2312874999999987E-8</v>
      </c>
      <c r="J26" s="23">
        <f t="shared" si="10"/>
        <v>3.5806100624999991E-10</v>
      </c>
      <c r="K26" s="23">
        <f t="shared" si="11"/>
        <v>-7.9434044757363142E-6</v>
      </c>
      <c r="L26" s="23">
        <f t="shared" si="12"/>
        <v>3.4553809469452965E-8</v>
      </c>
      <c r="M26" s="23">
        <f t="shared" ca="1" si="4"/>
        <v>-5.4247725842111196E-4</v>
      </c>
      <c r="N26" s="23">
        <f t="shared" ca="1" si="13"/>
        <v>5.6100160889513234E-6</v>
      </c>
      <c r="O26" s="85">
        <f t="shared" ca="1" si="14"/>
        <v>2.5513685349460188E-2</v>
      </c>
      <c r="P26" s="23">
        <f t="shared" ca="1" si="15"/>
        <v>0.37984708960735558</v>
      </c>
      <c r="Q26" s="23">
        <f t="shared" ca="1" si="16"/>
        <v>0.27792566419551912</v>
      </c>
      <c r="R26" s="12">
        <f t="shared" ca="1" si="5"/>
        <v>2.3685472528432536E-3</v>
      </c>
      <c r="AA26" s="12">
        <v>26</v>
      </c>
      <c r="AB26" s="12" t="s">
        <v>125</v>
      </c>
    </row>
    <row r="27" spans="1:28" x14ac:dyDescent="0.2">
      <c r="A27" s="77">
        <v>-40.5</v>
      </c>
      <c r="B27" s="77">
        <v>-1.0515899994061328E-3</v>
      </c>
      <c r="C27" s="77">
        <v>1</v>
      </c>
      <c r="D27" s="78">
        <f t="shared" si="6"/>
        <v>-4.0499999999999998E-3</v>
      </c>
      <c r="E27" s="78">
        <f t="shared" si="6"/>
        <v>-1.0515899994061328E-3</v>
      </c>
      <c r="F27" s="23">
        <f t="shared" si="7"/>
        <v>-4.0499999999999998E-3</v>
      </c>
      <c r="G27" s="23">
        <f t="shared" si="7"/>
        <v>-1.0515899994061328E-3</v>
      </c>
      <c r="H27" s="23">
        <f t="shared" si="8"/>
        <v>1.6402499999999998E-5</v>
      </c>
      <c r="I27" s="23">
        <f t="shared" si="9"/>
        <v>-6.6430124999999984E-8</v>
      </c>
      <c r="J27" s="23">
        <f t="shared" si="10"/>
        <v>2.690420062499999E-10</v>
      </c>
      <c r="K27" s="23">
        <f t="shared" si="11"/>
        <v>4.2589394975948378E-6</v>
      </c>
      <c r="L27" s="23">
        <f t="shared" si="12"/>
        <v>-1.7248704965259092E-8</v>
      </c>
      <c r="M27" s="23">
        <f t="shared" ca="1" si="4"/>
        <v>-5.2266990011426103E-4</v>
      </c>
      <c r="N27" s="23">
        <f t="shared" ca="1" si="13"/>
        <v>2.7975647143492354E-7</v>
      </c>
      <c r="O27" s="85">
        <f t="shared" ca="1" si="14"/>
        <v>2.5458211132626349E-2</v>
      </c>
      <c r="P27" s="23">
        <f t="shared" ca="1" si="15"/>
        <v>0.37634177801759366</v>
      </c>
      <c r="Q27" s="23">
        <f t="shared" ca="1" si="16"/>
        <v>0.27346944947454876</v>
      </c>
      <c r="R27" s="12">
        <f t="shared" ca="1" si="5"/>
        <v>-5.2892009929187181E-4</v>
      </c>
    </row>
    <row r="28" spans="1:28" x14ac:dyDescent="0.2">
      <c r="A28" s="77">
        <v>-32</v>
      </c>
      <c r="B28" s="77">
        <v>1.9503999646985903E-4</v>
      </c>
      <c r="C28" s="77">
        <v>1</v>
      </c>
      <c r="D28" s="78">
        <f t="shared" si="6"/>
        <v>-3.2000000000000002E-3</v>
      </c>
      <c r="E28" s="78">
        <f t="shared" si="6"/>
        <v>1.9503999646985903E-4</v>
      </c>
      <c r="F28" s="23">
        <f t="shared" si="7"/>
        <v>-3.2000000000000002E-3</v>
      </c>
      <c r="G28" s="23">
        <f t="shared" si="7"/>
        <v>1.9503999646985903E-4</v>
      </c>
      <c r="H28" s="23">
        <f t="shared" si="8"/>
        <v>1.024E-5</v>
      </c>
      <c r="I28" s="23">
        <f t="shared" si="9"/>
        <v>-3.2767999999999999E-8</v>
      </c>
      <c r="J28" s="23">
        <f t="shared" si="10"/>
        <v>1.048576E-10</v>
      </c>
      <c r="K28" s="23">
        <f t="shared" si="11"/>
        <v>-6.2412798870354893E-7</v>
      </c>
      <c r="L28" s="23">
        <f t="shared" si="12"/>
        <v>1.9972095638513567E-9</v>
      </c>
      <c r="M28" s="23">
        <f t="shared" ca="1" si="4"/>
        <v>-4.6644480747930184E-4</v>
      </c>
      <c r="N28" s="23">
        <f t="shared" ca="1" si="13"/>
        <v>4.3756214585565983E-7</v>
      </c>
      <c r="O28" s="85">
        <f t="shared" ca="1" si="14"/>
        <v>2.530150699047581E-2</v>
      </c>
      <c r="P28" s="23">
        <f t="shared" ca="1" si="15"/>
        <v>0.36651479981104035</v>
      </c>
      <c r="Q28" s="23">
        <f t="shared" ca="1" si="16"/>
        <v>0.26106361903019576</v>
      </c>
      <c r="R28" s="12">
        <f t="shared" ca="1" si="5"/>
        <v>6.6148480394916088E-4</v>
      </c>
    </row>
    <row r="29" spans="1:28" x14ac:dyDescent="0.2">
      <c r="A29" s="77">
        <v>-29</v>
      </c>
      <c r="B29" s="77">
        <v>-1.3826200010953471E-3</v>
      </c>
      <c r="C29" s="84">
        <v>1</v>
      </c>
      <c r="D29" s="78">
        <f t="shared" si="6"/>
        <v>-2.8999999999999998E-3</v>
      </c>
      <c r="E29" s="78">
        <f t="shared" si="6"/>
        <v>-1.3826200010953471E-3</v>
      </c>
      <c r="F29" s="23">
        <f t="shared" si="7"/>
        <v>-2.8999999999999998E-3</v>
      </c>
      <c r="G29" s="23">
        <f t="shared" si="7"/>
        <v>-1.3826200010953471E-3</v>
      </c>
      <c r="H29" s="23">
        <f t="shared" si="8"/>
        <v>8.4099999999999991E-6</v>
      </c>
      <c r="I29" s="23">
        <f t="shared" si="9"/>
        <v>-2.4388999999999994E-8</v>
      </c>
      <c r="J29" s="23">
        <f t="shared" si="10"/>
        <v>7.0728099999999974E-11</v>
      </c>
      <c r="K29" s="23">
        <f t="shared" si="11"/>
        <v>4.0095980031765066E-6</v>
      </c>
      <c r="L29" s="23">
        <f t="shared" si="12"/>
        <v>-1.1627834209211869E-8</v>
      </c>
      <c r="M29" s="23">
        <f t="shared" ca="1" si="4"/>
        <v>-4.465638651026523E-4</v>
      </c>
      <c r="N29" s="23">
        <f t="shared" ca="1" si="13"/>
        <v>8.7620108972957426E-7</v>
      </c>
      <c r="O29" s="85">
        <f t="shared" ca="1" si="14"/>
        <v>2.5246366248913462E-2</v>
      </c>
      <c r="P29" s="23">
        <f t="shared" ca="1" si="15"/>
        <v>0.36308328862603734</v>
      </c>
      <c r="Q29" s="23">
        <f t="shared" ca="1" si="16"/>
        <v>0.25676243007726063</v>
      </c>
      <c r="R29" s="12">
        <f t="shared" ca="1" si="5"/>
        <v>-9.3605613599269475E-4</v>
      </c>
    </row>
    <row r="30" spans="1:28" x14ac:dyDescent="0.2">
      <c r="A30" s="77">
        <v>0</v>
      </c>
      <c r="B30" s="77">
        <v>-3.8000000058673322E-3</v>
      </c>
      <c r="C30" s="77">
        <v>1</v>
      </c>
      <c r="D30" s="78">
        <f t="shared" si="6"/>
        <v>0</v>
      </c>
      <c r="E30" s="78">
        <f t="shared" si="6"/>
        <v>-3.8000000058673322E-3</v>
      </c>
      <c r="F30" s="23">
        <f t="shared" si="7"/>
        <v>0</v>
      </c>
      <c r="G30" s="23">
        <f t="shared" si="7"/>
        <v>-3.8000000058673322E-3</v>
      </c>
      <c r="H30" s="23">
        <f t="shared" si="8"/>
        <v>0</v>
      </c>
      <c r="I30" s="23">
        <f t="shared" si="9"/>
        <v>0</v>
      </c>
      <c r="J30" s="23">
        <f t="shared" si="10"/>
        <v>0</v>
      </c>
      <c r="K30" s="23">
        <f t="shared" si="11"/>
        <v>0</v>
      </c>
      <c r="L30" s="23">
        <f t="shared" si="12"/>
        <v>0</v>
      </c>
      <c r="M30" s="23">
        <f t="shared" ca="1" si="4"/>
        <v>-2.5339176971137434E-4</v>
      </c>
      <c r="N30" s="23">
        <f t="shared" ca="1" si="13"/>
        <v>1.2578429980769274E-5</v>
      </c>
      <c r="O30" s="85">
        <f t="shared" ca="1" si="14"/>
        <v>2.4717800216227097E-2</v>
      </c>
      <c r="P30" s="23">
        <f t="shared" ca="1" si="15"/>
        <v>0.33089289059541682</v>
      </c>
      <c r="Q30" s="23">
        <f t="shared" ca="1" si="16"/>
        <v>0.21723862567806795</v>
      </c>
      <c r="R30" s="12">
        <f t="shared" ca="1" si="5"/>
        <v>-3.5466082361559578E-3</v>
      </c>
    </row>
    <row r="31" spans="1:28" x14ac:dyDescent="0.2">
      <c r="A31" s="77">
        <v>2790</v>
      </c>
      <c r="B31" s="77">
        <v>3.1276199995772913E-2</v>
      </c>
      <c r="C31" s="77">
        <v>1</v>
      </c>
      <c r="D31" s="78">
        <f t="shared" si="6"/>
        <v>0.27900000000000003</v>
      </c>
      <c r="E31" s="78">
        <f t="shared" si="6"/>
        <v>3.1276199995772913E-2</v>
      </c>
      <c r="F31" s="23">
        <f t="shared" si="7"/>
        <v>0.27900000000000003</v>
      </c>
      <c r="G31" s="23">
        <f t="shared" si="7"/>
        <v>3.1276199995772913E-2</v>
      </c>
      <c r="H31" s="23">
        <f t="shared" si="8"/>
        <v>7.7841000000000021E-2</v>
      </c>
      <c r="I31" s="23">
        <f t="shared" si="9"/>
        <v>2.1717639000000007E-2</v>
      </c>
      <c r="J31" s="23">
        <f t="shared" si="10"/>
        <v>6.0592212810000028E-3</v>
      </c>
      <c r="K31" s="23">
        <f t="shared" si="11"/>
        <v>8.7260597988206429E-3</v>
      </c>
      <c r="L31" s="23">
        <f t="shared" si="12"/>
        <v>2.4345706838709595E-3</v>
      </c>
      <c r="M31" s="23">
        <f t="shared" ca="1" si="4"/>
        <v>2.6718624213864631E-2</v>
      </c>
      <c r="N31" s="23">
        <f t="shared" ca="1" si="13"/>
        <v>2.0771497007836892E-5</v>
      </c>
      <c r="O31" s="85">
        <f t="shared" ca="1" si="14"/>
        <v>1.0896457824168457E-3</v>
      </c>
      <c r="P31" s="23">
        <f t="shared" ca="1" si="15"/>
        <v>0.91761774809624308</v>
      </c>
      <c r="Q31" s="23">
        <f t="shared" ca="1" si="16"/>
        <v>2.2830271246970644</v>
      </c>
      <c r="R31" s="12">
        <f t="shared" ca="1" si="5"/>
        <v>4.5575757819082824E-3</v>
      </c>
    </row>
    <row r="32" spans="1:28" x14ac:dyDescent="0.2">
      <c r="A32" s="77">
        <v>2792.5</v>
      </c>
      <c r="B32" s="77">
        <v>2.1378149998781737E-2</v>
      </c>
      <c r="C32" s="77">
        <v>1</v>
      </c>
      <c r="D32" s="78">
        <f t="shared" si="6"/>
        <v>0.27925</v>
      </c>
      <c r="E32" s="78">
        <f t="shared" si="6"/>
        <v>2.1378149998781737E-2</v>
      </c>
      <c r="F32" s="23">
        <f t="shared" si="7"/>
        <v>0.27925</v>
      </c>
      <c r="G32" s="23">
        <f t="shared" si="7"/>
        <v>2.1378149998781737E-2</v>
      </c>
      <c r="H32" s="23">
        <f t="shared" si="8"/>
        <v>7.7980562500000003E-2</v>
      </c>
      <c r="I32" s="23">
        <f t="shared" si="9"/>
        <v>2.1776072078125E-2</v>
      </c>
      <c r="J32" s="23">
        <f t="shared" si="10"/>
        <v>6.0809681278164059E-3</v>
      </c>
      <c r="K32" s="23">
        <f t="shared" si="11"/>
        <v>5.9698483871597997E-3</v>
      </c>
      <c r="L32" s="23">
        <f t="shared" si="12"/>
        <v>1.667080162114374E-3</v>
      </c>
      <c r="M32" s="23">
        <f t="shared" ca="1" si="4"/>
        <v>2.6750237741856316E-2</v>
      </c>
      <c r="N32" s="23">
        <f t="shared" ca="1" si="13"/>
        <v>2.885932671929212E-5</v>
      </c>
      <c r="O32" s="85">
        <f t="shared" ca="1" si="14"/>
        <v>1.0844523023855654E-3</v>
      </c>
      <c r="P32" s="23">
        <f t="shared" ca="1" si="15"/>
        <v>0.91838559573178469</v>
      </c>
      <c r="Q32" s="23">
        <f t="shared" ca="1" si="16"/>
        <v>2.2831991200884096</v>
      </c>
      <c r="R32" s="12">
        <f t="shared" ca="1" si="5"/>
        <v>-5.3720877430745786E-3</v>
      </c>
    </row>
    <row r="33" spans="1:18" x14ac:dyDescent="0.2">
      <c r="A33" s="77">
        <v>2798.5</v>
      </c>
      <c r="B33" s="77">
        <v>2.8122830000938848E-2</v>
      </c>
      <c r="C33" s="84">
        <v>1</v>
      </c>
      <c r="D33" s="78">
        <f t="shared" si="6"/>
        <v>0.27984999999999999</v>
      </c>
      <c r="E33" s="78">
        <f t="shared" si="6"/>
        <v>2.8122830000938848E-2</v>
      </c>
      <c r="F33" s="23">
        <f t="shared" si="7"/>
        <v>0.27984999999999999</v>
      </c>
      <c r="G33" s="23">
        <f t="shared" si="7"/>
        <v>2.8122830000938848E-2</v>
      </c>
      <c r="H33" s="23">
        <f t="shared" si="8"/>
        <v>7.8316022499999999E-2</v>
      </c>
      <c r="I33" s="23">
        <f t="shared" si="9"/>
        <v>2.1916738896624998E-2</v>
      </c>
      <c r="J33" s="23">
        <f t="shared" si="10"/>
        <v>6.1333993802205056E-3</v>
      </c>
      <c r="K33" s="23">
        <f t="shared" si="11"/>
        <v>7.8701739757627356E-3</v>
      </c>
      <c r="L33" s="23">
        <f t="shared" si="12"/>
        <v>2.2024681871172015E-3</v>
      </c>
      <c r="M33" s="23">
        <f t="shared" ca="1" si="4"/>
        <v>2.6826164597261865E-2</v>
      </c>
      <c r="N33" s="23">
        <f t="shared" ca="1" si="13"/>
        <v>1.6813411690927936E-6</v>
      </c>
      <c r="O33" s="85">
        <f t="shared" ca="1" si="14"/>
        <v>1.0720541335090151E-3</v>
      </c>
      <c r="P33" s="23">
        <f t="shared" ca="1" si="15"/>
        <v>0.92021610172225132</v>
      </c>
      <c r="Q33" s="23">
        <f t="shared" ca="1" si="16"/>
        <v>2.2835740781366396</v>
      </c>
      <c r="R33" s="12">
        <f t="shared" ca="1" si="5"/>
        <v>1.2966654036769831E-3</v>
      </c>
    </row>
    <row r="34" spans="1:18" x14ac:dyDescent="0.2">
      <c r="A34" s="77">
        <v>2804</v>
      </c>
      <c r="B34" s="77">
        <v>2.8447119992051739E-2</v>
      </c>
      <c r="C34" s="77">
        <v>1</v>
      </c>
      <c r="D34" s="78">
        <f t="shared" si="6"/>
        <v>0.28039999999999998</v>
      </c>
      <c r="E34" s="78">
        <f t="shared" si="6"/>
        <v>2.8447119992051739E-2</v>
      </c>
      <c r="F34" s="23">
        <f t="shared" si="7"/>
        <v>0.28039999999999998</v>
      </c>
      <c r="G34" s="23">
        <f t="shared" si="7"/>
        <v>2.8447119992051739E-2</v>
      </c>
      <c r="H34" s="23">
        <f t="shared" si="8"/>
        <v>7.8624159999999985E-2</v>
      </c>
      <c r="I34" s="23">
        <f t="shared" si="9"/>
        <v>2.2046214463999993E-2</v>
      </c>
      <c r="J34" s="23">
        <f t="shared" si="10"/>
        <v>6.1817585357055978E-3</v>
      </c>
      <c r="K34" s="23">
        <f t="shared" si="11"/>
        <v>7.9765724457713065E-3</v>
      </c>
      <c r="L34" s="23">
        <f t="shared" si="12"/>
        <v>2.2366309137942741E-3</v>
      </c>
      <c r="M34" s="23">
        <f t="shared" ca="1" si="4"/>
        <v>2.6895831666780931E-2</v>
      </c>
      <c r="N34" s="23">
        <f t="shared" ca="1" si="13"/>
        <v>2.4064954681215088E-6</v>
      </c>
      <c r="O34" s="85">
        <f t="shared" ca="1" si="14"/>
        <v>1.0607709658535061E-3</v>
      </c>
      <c r="P34" s="23">
        <f t="shared" ca="1" si="15"/>
        <v>0.92187873677235566</v>
      </c>
      <c r="Q34" s="23">
        <f t="shared" ca="1" si="16"/>
        <v>2.2838708631240698</v>
      </c>
      <c r="R34" s="12">
        <f t="shared" ca="1" si="5"/>
        <v>1.5512883252708082E-3</v>
      </c>
    </row>
    <row r="35" spans="1:18" x14ac:dyDescent="0.2">
      <c r="A35" s="77">
        <v>2804.5</v>
      </c>
      <c r="B35" s="77">
        <v>2.3067510002874769E-2</v>
      </c>
      <c r="C35" s="77">
        <v>1</v>
      </c>
      <c r="D35" s="78">
        <f t="shared" si="6"/>
        <v>0.28044999999999998</v>
      </c>
      <c r="E35" s="78">
        <f t="shared" si="6"/>
        <v>2.3067510002874769E-2</v>
      </c>
      <c r="F35" s="23">
        <f t="shared" si="7"/>
        <v>0.28044999999999998</v>
      </c>
      <c r="G35" s="23">
        <f t="shared" si="7"/>
        <v>2.3067510002874769E-2</v>
      </c>
      <c r="H35" s="23">
        <f t="shared" si="8"/>
        <v>7.865220249999999E-2</v>
      </c>
      <c r="I35" s="23">
        <f t="shared" si="9"/>
        <v>2.2058010191124997E-2</v>
      </c>
      <c r="J35" s="23">
        <f t="shared" si="10"/>
        <v>6.1861689581010054E-3</v>
      </c>
      <c r="K35" s="23">
        <f t="shared" si="11"/>
        <v>6.4692831803062284E-3</v>
      </c>
      <c r="L35" s="23">
        <f t="shared" si="12"/>
        <v>1.8143104679168816E-3</v>
      </c>
      <c r="M35" s="23">
        <f t="shared" ca="1" si="4"/>
        <v>2.6902168236044591E-2</v>
      </c>
      <c r="N35" s="23">
        <f t="shared" ca="1" si="13"/>
        <v>1.4704603765217096E-5</v>
      </c>
      <c r="O35" s="85">
        <f t="shared" ca="1" si="14"/>
        <v>1.0597490936074979E-3</v>
      </c>
      <c r="P35" s="23">
        <f t="shared" ca="1" si="15"/>
        <v>0.92202915677234842</v>
      </c>
      <c r="Q35" s="23">
        <f t="shared" ca="1" si="16"/>
        <v>2.2838956174842697</v>
      </c>
      <c r="R35" s="12">
        <f t="shared" ca="1" si="5"/>
        <v>-3.8346582331698215E-3</v>
      </c>
    </row>
    <row r="36" spans="1:18" x14ac:dyDescent="0.2">
      <c r="A36" s="77">
        <v>4055</v>
      </c>
      <c r="B36" s="77">
        <v>3.7962900001730304E-2</v>
      </c>
      <c r="C36" s="77">
        <v>0.6</v>
      </c>
      <c r="D36" s="78">
        <f t="shared" si="6"/>
        <v>0.40550000000000003</v>
      </c>
      <c r="E36" s="78">
        <f t="shared" si="6"/>
        <v>3.7962900001730304E-2</v>
      </c>
      <c r="F36" s="23">
        <f t="shared" si="7"/>
        <v>0.24330000000000002</v>
      </c>
      <c r="G36" s="23">
        <f t="shared" si="7"/>
        <v>2.2777740001038181E-2</v>
      </c>
      <c r="H36" s="23">
        <f t="shared" si="8"/>
        <v>9.8658150000000014E-2</v>
      </c>
      <c r="I36" s="23">
        <f t="shared" si="9"/>
        <v>4.0005879825000007E-2</v>
      </c>
      <c r="J36" s="23">
        <f t="shared" si="10"/>
        <v>1.6222384269037503E-2</v>
      </c>
      <c r="K36" s="23">
        <f t="shared" si="11"/>
        <v>9.2363735704209839E-3</v>
      </c>
      <c r="L36" s="23">
        <f t="shared" si="12"/>
        <v>3.7453494828057093E-3</v>
      </c>
      <c r="M36" s="23">
        <f t="shared" ca="1" si="4"/>
        <v>4.4418233993200787E-2</v>
      </c>
      <c r="N36" s="23">
        <f t="shared" ca="1" si="13"/>
        <v>2.5002802164860539E-5</v>
      </c>
      <c r="O36" s="85">
        <f t="shared" ca="1" si="14"/>
        <v>1.3007018265088674E-7</v>
      </c>
      <c r="P36" s="23">
        <f t="shared" ca="1" si="15"/>
        <v>0.31679155868302911</v>
      </c>
      <c r="Q36" s="23">
        <f t="shared" ca="1" si="16"/>
        <v>0.47404735261331227</v>
      </c>
      <c r="R36" s="12">
        <f t="shared" ca="1" si="5"/>
        <v>-6.4553339914704827E-3</v>
      </c>
    </row>
    <row r="37" spans="1:18" x14ac:dyDescent="0.2">
      <c r="A37" s="77">
        <v>4107</v>
      </c>
      <c r="B37" s="77">
        <v>4.328345999965677E-2</v>
      </c>
      <c r="C37" s="84">
        <v>1</v>
      </c>
      <c r="D37" s="78">
        <f t="shared" si="6"/>
        <v>0.41070000000000001</v>
      </c>
      <c r="E37" s="78">
        <f t="shared" si="6"/>
        <v>4.328345999965677E-2</v>
      </c>
      <c r="F37" s="23">
        <f t="shared" si="7"/>
        <v>0.41070000000000001</v>
      </c>
      <c r="G37" s="23">
        <f t="shared" si="7"/>
        <v>4.328345999965677E-2</v>
      </c>
      <c r="H37" s="23">
        <f t="shared" si="8"/>
        <v>0.16867449000000001</v>
      </c>
      <c r="I37" s="23">
        <f t="shared" si="9"/>
        <v>6.9274613043000005E-2</v>
      </c>
      <c r="J37" s="23">
        <f t="shared" si="10"/>
        <v>2.8451083576760103E-2</v>
      </c>
      <c r="K37" s="23">
        <f t="shared" si="11"/>
        <v>1.7776517021859038E-2</v>
      </c>
      <c r="L37" s="23">
        <f t="shared" si="12"/>
        <v>7.3008155408775073E-3</v>
      </c>
      <c r="M37" s="23">
        <f t="shared" ca="1" si="4"/>
        <v>4.5218840674244441E-2</v>
      </c>
      <c r="N37" s="23">
        <f t="shared" ca="1" si="13"/>
        <v>3.7456983555674278E-6</v>
      </c>
      <c r="O37" s="85">
        <f t="shared" ca="1" si="14"/>
        <v>1.6968765293557765E-7</v>
      </c>
      <c r="P37" s="23">
        <f t="shared" ca="1" si="15"/>
        <v>0.86064363917681053</v>
      </c>
      <c r="Q37" s="23">
        <f t="shared" ca="1" si="16"/>
        <v>1.244915645588808</v>
      </c>
      <c r="R37" s="12">
        <f t="shared" ca="1" si="5"/>
        <v>-1.9353806745876709E-3</v>
      </c>
    </row>
    <row r="38" spans="1:18" x14ac:dyDescent="0.2">
      <c r="A38" s="77">
        <v>5116.5</v>
      </c>
      <c r="B38" s="77">
        <v>6.1350869997113477E-2</v>
      </c>
      <c r="C38" s="77">
        <v>1</v>
      </c>
      <c r="D38" s="78">
        <f t="shared" si="6"/>
        <v>0.51165000000000005</v>
      </c>
      <c r="E38" s="78">
        <f t="shared" si="6"/>
        <v>6.1350869997113477E-2</v>
      </c>
      <c r="F38" s="23">
        <f t="shared" si="7"/>
        <v>0.51165000000000005</v>
      </c>
      <c r="G38" s="23">
        <f t="shared" si="7"/>
        <v>6.1350869997113477E-2</v>
      </c>
      <c r="H38" s="23">
        <f t="shared" si="8"/>
        <v>0.26178572250000004</v>
      </c>
      <c r="I38" s="23">
        <f t="shared" si="9"/>
        <v>0.13394266491712503</v>
      </c>
      <c r="J38" s="23">
        <f t="shared" si="10"/>
        <v>6.8531764504847034E-2</v>
      </c>
      <c r="K38" s="23">
        <f t="shared" si="11"/>
        <v>3.1390172634023113E-2</v>
      </c>
      <c r="L38" s="23">
        <f t="shared" si="12"/>
        <v>1.6060781828197927E-2</v>
      </c>
      <c r="M38" s="23">
        <f t="shared" ca="1" si="4"/>
        <v>6.1904163484800954E-2</v>
      </c>
      <c r="N38" s="23">
        <f t="shared" ca="1" si="13"/>
        <v>3.061336835173723E-7</v>
      </c>
      <c r="O38" s="85">
        <f t="shared" ca="1" si="14"/>
        <v>2.2751513157685796E-4</v>
      </c>
      <c r="P38" s="23">
        <f t="shared" ca="1" si="15"/>
        <v>0.33314266813683202</v>
      </c>
      <c r="Q38" s="23">
        <f t="shared" ca="1" si="16"/>
        <v>5.5691374762705297E-2</v>
      </c>
      <c r="R38" s="12">
        <f t="shared" ca="1" si="5"/>
        <v>-5.5329348768747705E-4</v>
      </c>
    </row>
    <row r="39" spans="1:18" x14ac:dyDescent="0.2">
      <c r="A39" s="77">
        <v>5203</v>
      </c>
      <c r="B39" s="77">
        <v>6.6578339996340219E-2</v>
      </c>
      <c r="C39" s="77">
        <v>1</v>
      </c>
      <c r="D39" s="78">
        <f t="shared" si="6"/>
        <v>0.52029999999999998</v>
      </c>
      <c r="E39" s="78">
        <f t="shared" si="6"/>
        <v>6.6578339996340219E-2</v>
      </c>
      <c r="F39" s="23">
        <f t="shared" si="7"/>
        <v>0.52029999999999998</v>
      </c>
      <c r="G39" s="23">
        <f t="shared" si="7"/>
        <v>6.6578339996340219E-2</v>
      </c>
      <c r="H39" s="23">
        <f t="shared" si="8"/>
        <v>0.27071208999999996</v>
      </c>
      <c r="I39" s="23">
        <f t="shared" si="9"/>
        <v>0.14085150042699998</v>
      </c>
      <c r="J39" s="23">
        <f t="shared" si="10"/>
        <v>7.3285035672168083E-2</v>
      </c>
      <c r="K39" s="23">
        <f t="shared" si="11"/>
        <v>3.4640710300095814E-2</v>
      </c>
      <c r="L39" s="23">
        <f t="shared" si="12"/>
        <v>1.802356156913985E-2</v>
      </c>
      <c r="M39" s="23">
        <f t="shared" ca="1" si="4"/>
        <v>6.3434964153196605E-2</v>
      </c>
      <c r="N39" s="23">
        <f t="shared" ca="1" si="13"/>
        <v>9.8808116912588284E-6</v>
      </c>
      <c r="O39" s="85">
        <f t="shared" ca="1" si="14"/>
        <v>2.5277472814118709E-4</v>
      </c>
      <c r="P39" s="23">
        <f t="shared" ca="1" si="15"/>
        <v>0.28508738838910835</v>
      </c>
      <c r="Q39" s="23">
        <f t="shared" ca="1" si="16"/>
        <v>1.88573139111653E-2</v>
      </c>
      <c r="R39" s="12">
        <f t="shared" ca="1" si="5"/>
        <v>3.1433758431436143E-3</v>
      </c>
    </row>
    <row r="40" spans="1:18" x14ac:dyDescent="0.2">
      <c r="A40" s="77">
        <v>5203.5</v>
      </c>
      <c r="B40" s="77">
        <v>6.6598729994439054E-2</v>
      </c>
      <c r="C40" s="77">
        <v>1</v>
      </c>
      <c r="D40" s="78">
        <f t="shared" si="6"/>
        <v>0.52034999999999998</v>
      </c>
      <c r="E40" s="78">
        <f t="shared" si="6"/>
        <v>6.6598729994439054E-2</v>
      </c>
      <c r="F40" s="23">
        <f t="shared" si="7"/>
        <v>0.52034999999999998</v>
      </c>
      <c r="G40" s="23">
        <f t="shared" si="7"/>
        <v>6.6598729994439054E-2</v>
      </c>
      <c r="H40" s="23">
        <f t="shared" si="8"/>
        <v>0.27076412249999998</v>
      </c>
      <c r="I40" s="23">
        <f t="shared" si="9"/>
        <v>0.14089211114287498</v>
      </c>
      <c r="J40" s="23">
        <f t="shared" si="10"/>
        <v>7.3313210033194992E-2</v>
      </c>
      <c r="K40" s="23">
        <f t="shared" si="11"/>
        <v>3.4654649152606361E-2</v>
      </c>
      <c r="L40" s="23">
        <f t="shared" si="12"/>
        <v>1.803254668655872E-2</v>
      </c>
      <c r="M40" s="23">
        <f t="shared" ca="1" si="4"/>
        <v>6.3443859101930511E-2</v>
      </c>
      <c r="N40" s="23">
        <f t="shared" ca="1" si="13"/>
        <v>9.9532103483976537E-6</v>
      </c>
      <c r="O40" s="85">
        <f t="shared" ca="1" si="14"/>
        <v>2.5291815290106516E-4</v>
      </c>
      <c r="P40" s="23">
        <f t="shared" ca="1" si="15"/>
        <v>0.28481401511555399</v>
      </c>
      <c r="Q40" s="23">
        <f t="shared" ca="1" si="16"/>
        <v>1.8698077725248757E-2</v>
      </c>
      <c r="R40" s="12">
        <f t="shared" ca="1" si="5"/>
        <v>3.1548708925085434E-3</v>
      </c>
    </row>
    <row r="41" spans="1:18" x14ac:dyDescent="0.2">
      <c r="A41" s="77">
        <v>6150</v>
      </c>
      <c r="B41" s="77">
        <v>8.3496999999624677E-2</v>
      </c>
      <c r="C41" s="84">
        <v>1</v>
      </c>
      <c r="D41" s="78">
        <f t="shared" si="6"/>
        <v>0.61499999999999999</v>
      </c>
      <c r="E41" s="78">
        <f t="shared" si="6"/>
        <v>8.3496999999624677E-2</v>
      </c>
      <c r="F41" s="23">
        <f t="shared" si="7"/>
        <v>0.61499999999999999</v>
      </c>
      <c r="G41" s="23">
        <f t="shared" si="7"/>
        <v>8.3496999999624677E-2</v>
      </c>
      <c r="H41" s="23">
        <f t="shared" si="8"/>
        <v>0.37822499999999998</v>
      </c>
      <c r="I41" s="23">
        <f t="shared" si="9"/>
        <v>0.23260837499999998</v>
      </c>
      <c r="J41" s="23">
        <f t="shared" si="10"/>
        <v>0.14305415062499999</v>
      </c>
      <c r="K41" s="23">
        <f t="shared" si="11"/>
        <v>5.1350654999769173E-2</v>
      </c>
      <c r="L41" s="23">
        <f t="shared" si="12"/>
        <v>3.1580652824858044E-2</v>
      </c>
      <c r="M41" s="23">
        <f t="shared" ca="1" si="4"/>
        <v>8.1237881315998656E-2</v>
      </c>
      <c r="N41" s="23">
        <f t="shared" ca="1" si="13"/>
        <v>5.1036172267081671E-6</v>
      </c>
      <c r="O41" s="85">
        <f t="shared" ca="1" si="14"/>
        <v>4.1058511253497205E-4</v>
      </c>
      <c r="P41" s="23">
        <f t="shared" ca="1" si="15"/>
        <v>5.772720837134461E-3</v>
      </c>
      <c r="Q41" s="23">
        <f t="shared" ca="1" si="16"/>
        <v>1.4001452656260305</v>
      </c>
      <c r="R41" s="12">
        <f t="shared" ca="1" si="5"/>
        <v>2.2591186836260213E-3</v>
      </c>
    </row>
    <row r="42" spans="1:18" x14ac:dyDescent="0.2">
      <c r="A42" s="77">
        <v>9330.5</v>
      </c>
      <c r="B42" s="77">
        <v>0.1499977899948135</v>
      </c>
      <c r="C42" s="77">
        <v>0.3</v>
      </c>
      <c r="D42" s="78">
        <f t="shared" si="6"/>
        <v>0.93305000000000005</v>
      </c>
      <c r="E42" s="78">
        <f t="shared" si="6"/>
        <v>0.1499977899948135</v>
      </c>
      <c r="F42" s="23">
        <f t="shared" si="7"/>
        <v>0.27991500000000002</v>
      </c>
      <c r="G42" s="23">
        <f t="shared" si="7"/>
        <v>4.4999336998444051E-2</v>
      </c>
      <c r="H42" s="23">
        <f t="shared" si="8"/>
        <v>0.26117469075000005</v>
      </c>
      <c r="I42" s="23">
        <f t="shared" si="9"/>
        <v>0.24368904520428755</v>
      </c>
      <c r="J42" s="23">
        <f t="shared" si="10"/>
        <v>0.2273740636278605</v>
      </c>
      <c r="K42" s="23">
        <f t="shared" si="11"/>
        <v>4.1986631386398222E-2</v>
      </c>
      <c r="L42" s="23">
        <f t="shared" si="12"/>
        <v>3.9175626415078865E-2</v>
      </c>
      <c r="M42" s="23">
        <f t="shared" ca="1" si="4"/>
        <v>0.15502863855850546</v>
      </c>
      <c r="N42" s="23">
        <f t="shared" ca="1" si="13"/>
        <v>7.5928311812404327E-6</v>
      </c>
      <c r="O42" s="85">
        <f t="shared" ca="1" si="14"/>
        <v>6.20932536885524E-5</v>
      </c>
      <c r="P42" s="23">
        <f t="shared" ca="1" si="15"/>
        <v>1.407194773054588</v>
      </c>
      <c r="Q42" s="23">
        <f t="shared" ca="1" si="16"/>
        <v>7.0374284463175059</v>
      </c>
      <c r="R42" s="12">
        <f t="shared" ca="1" si="5"/>
        <v>-5.0308485636919587E-3</v>
      </c>
    </row>
    <row r="43" spans="1:18" x14ac:dyDescent="0.2">
      <c r="A43" s="77"/>
      <c r="B43" s="77"/>
      <c r="C43" s="77"/>
      <c r="D43" s="78">
        <f t="shared" si="6"/>
        <v>0</v>
      </c>
      <c r="E43" s="78">
        <f t="shared" si="6"/>
        <v>0</v>
      </c>
      <c r="F43" s="23">
        <f t="shared" si="7"/>
        <v>0</v>
      </c>
      <c r="G43" s="23">
        <f t="shared" si="7"/>
        <v>0</v>
      </c>
      <c r="H43" s="23">
        <f t="shared" si="8"/>
        <v>0</v>
      </c>
      <c r="I43" s="23">
        <f t="shared" si="9"/>
        <v>0</v>
      </c>
      <c r="J43" s="23">
        <f t="shared" si="10"/>
        <v>0</v>
      </c>
      <c r="K43" s="23">
        <f t="shared" si="11"/>
        <v>0</v>
      </c>
      <c r="L43" s="23">
        <f t="shared" si="12"/>
        <v>0</v>
      </c>
      <c r="M43" s="23">
        <f t="shared" ca="1" si="4"/>
        <v>-2.5339176971137434E-4</v>
      </c>
      <c r="N43" s="23">
        <f t="shared" ca="1" si="13"/>
        <v>0</v>
      </c>
      <c r="O43" s="85">
        <f t="shared" ca="1" si="14"/>
        <v>0</v>
      </c>
      <c r="P43" s="23">
        <f t="shared" ca="1" si="15"/>
        <v>0</v>
      </c>
      <c r="Q43" s="23">
        <f t="shared" ca="1" si="16"/>
        <v>0</v>
      </c>
      <c r="R43" s="12">
        <f t="shared" ca="1" si="5"/>
        <v>2.5339176971137434E-4</v>
      </c>
    </row>
    <row r="44" spans="1:18" x14ac:dyDescent="0.2">
      <c r="A44" s="77"/>
      <c r="B44" s="77"/>
      <c r="C44" s="77"/>
      <c r="D44" s="78">
        <f t="shared" si="6"/>
        <v>0</v>
      </c>
      <c r="E44" s="78">
        <f t="shared" si="6"/>
        <v>0</v>
      </c>
      <c r="F44" s="23">
        <f t="shared" si="7"/>
        <v>0</v>
      </c>
      <c r="G44" s="23">
        <f t="shared" si="7"/>
        <v>0</v>
      </c>
      <c r="H44" s="23">
        <f t="shared" si="8"/>
        <v>0</v>
      </c>
      <c r="I44" s="23">
        <f t="shared" si="9"/>
        <v>0</v>
      </c>
      <c r="J44" s="23">
        <f t="shared" si="10"/>
        <v>0</v>
      </c>
      <c r="K44" s="23">
        <f t="shared" si="11"/>
        <v>0</v>
      </c>
      <c r="L44" s="23">
        <f t="shared" si="12"/>
        <v>0</v>
      </c>
      <c r="M44" s="23">
        <f t="shared" ca="1" si="4"/>
        <v>-2.5339176971137434E-4</v>
      </c>
      <c r="N44" s="23">
        <f t="shared" ca="1" si="13"/>
        <v>0</v>
      </c>
      <c r="O44" s="85">
        <f t="shared" ca="1" si="14"/>
        <v>0</v>
      </c>
      <c r="P44" s="23">
        <f t="shared" ca="1" si="15"/>
        <v>0</v>
      </c>
      <c r="Q44" s="23">
        <f t="shared" ca="1" si="16"/>
        <v>0</v>
      </c>
      <c r="R44" s="12">
        <f t="shared" ca="1" si="5"/>
        <v>2.5339176971137434E-4</v>
      </c>
    </row>
    <row r="45" spans="1:18" x14ac:dyDescent="0.2">
      <c r="A45" s="77"/>
      <c r="B45" s="77"/>
      <c r="C45" s="77"/>
      <c r="D45" s="78">
        <f t="shared" si="6"/>
        <v>0</v>
      </c>
      <c r="E45" s="78">
        <f t="shared" si="6"/>
        <v>0</v>
      </c>
      <c r="F45" s="23">
        <f t="shared" si="7"/>
        <v>0</v>
      </c>
      <c r="G45" s="23">
        <f t="shared" si="7"/>
        <v>0</v>
      </c>
      <c r="H45" s="23">
        <f t="shared" si="8"/>
        <v>0</v>
      </c>
      <c r="I45" s="23">
        <f t="shared" si="9"/>
        <v>0</v>
      </c>
      <c r="J45" s="23">
        <f t="shared" si="10"/>
        <v>0</v>
      </c>
      <c r="K45" s="23">
        <f t="shared" si="11"/>
        <v>0</v>
      </c>
      <c r="L45" s="23">
        <f t="shared" si="12"/>
        <v>0</v>
      </c>
      <c r="M45" s="23">
        <f t="shared" ca="1" si="4"/>
        <v>-2.5339176971137434E-4</v>
      </c>
      <c r="N45" s="23">
        <f t="shared" ca="1" si="13"/>
        <v>0</v>
      </c>
      <c r="O45" s="85">
        <f t="shared" ca="1" si="14"/>
        <v>0</v>
      </c>
      <c r="P45" s="23">
        <f t="shared" ca="1" si="15"/>
        <v>0</v>
      </c>
      <c r="Q45" s="23">
        <f t="shared" ca="1" si="16"/>
        <v>0</v>
      </c>
      <c r="R45" s="12">
        <f t="shared" ca="1" si="5"/>
        <v>2.5339176971137434E-4</v>
      </c>
    </row>
    <row r="46" spans="1:18" x14ac:dyDescent="0.2">
      <c r="A46" s="77"/>
      <c r="B46" s="77"/>
      <c r="C46" s="77"/>
      <c r="D46" s="78">
        <f t="shared" si="6"/>
        <v>0</v>
      </c>
      <c r="E46" s="78">
        <f t="shared" si="6"/>
        <v>0</v>
      </c>
      <c r="F46" s="23">
        <f t="shared" si="7"/>
        <v>0</v>
      </c>
      <c r="G46" s="23">
        <f t="shared" si="7"/>
        <v>0</v>
      </c>
      <c r="H46" s="23">
        <f t="shared" si="8"/>
        <v>0</v>
      </c>
      <c r="I46" s="23">
        <f t="shared" si="9"/>
        <v>0</v>
      </c>
      <c r="J46" s="23">
        <f t="shared" si="10"/>
        <v>0</v>
      </c>
      <c r="K46" s="23">
        <f t="shared" si="11"/>
        <v>0</v>
      </c>
      <c r="L46" s="23">
        <f t="shared" si="12"/>
        <v>0</v>
      </c>
      <c r="M46" s="23">
        <f t="shared" ca="1" si="4"/>
        <v>-2.5339176971137434E-4</v>
      </c>
      <c r="N46" s="23">
        <f t="shared" ca="1" si="13"/>
        <v>0</v>
      </c>
      <c r="O46" s="85">
        <f t="shared" ca="1" si="14"/>
        <v>0</v>
      </c>
      <c r="P46" s="23">
        <f t="shared" ca="1" si="15"/>
        <v>0</v>
      </c>
      <c r="Q46" s="23">
        <f t="shared" ca="1" si="16"/>
        <v>0</v>
      </c>
      <c r="R46" s="12">
        <f t="shared" ca="1" si="5"/>
        <v>2.5339176971137434E-4</v>
      </c>
    </row>
    <row r="47" spans="1:18" x14ac:dyDescent="0.2">
      <c r="A47" s="77"/>
      <c r="B47" s="77"/>
      <c r="C47" s="77"/>
      <c r="D47" s="78">
        <f t="shared" si="6"/>
        <v>0</v>
      </c>
      <c r="E47" s="78">
        <f t="shared" si="6"/>
        <v>0</v>
      </c>
      <c r="F47" s="23">
        <f t="shared" si="7"/>
        <v>0</v>
      </c>
      <c r="G47" s="23">
        <f t="shared" si="7"/>
        <v>0</v>
      </c>
      <c r="H47" s="23">
        <f t="shared" si="8"/>
        <v>0</v>
      </c>
      <c r="I47" s="23">
        <f t="shared" si="9"/>
        <v>0</v>
      </c>
      <c r="J47" s="23">
        <f t="shared" si="10"/>
        <v>0</v>
      </c>
      <c r="K47" s="23">
        <f t="shared" si="11"/>
        <v>0</v>
      </c>
      <c r="L47" s="23">
        <f t="shared" si="12"/>
        <v>0</v>
      </c>
      <c r="M47" s="23">
        <f t="shared" ca="1" si="4"/>
        <v>-2.5339176971137434E-4</v>
      </c>
      <c r="N47" s="23">
        <f t="shared" ca="1" si="13"/>
        <v>0</v>
      </c>
      <c r="O47" s="85">
        <f t="shared" ca="1" si="14"/>
        <v>0</v>
      </c>
      <c r="P47" s="23">
        <f t="shared" ca="1" si="15"/>
        <v>0</v>
      </c>
      <c r="Q47" s="23">
        <f t="shared" ca="1" si="16"/>
        <v>0</v>
      </c>
      <c r="R47" s="12">
        <f t="shared" ca="1" si="5"/>
        <v>2.5339176971137434E-4</v>
      </c>
    </row>
    <row r="48" spans="1:18" x14ac:dyDescent="0.2">
      <c r="A48" s="77"/>
      <c r="B48" s="77"/>
      <c r="C48" s="77"/>
      <c r="D48" s="78">
        <f t="shared" si="6"/>
        <v>0</v>
      </c>
      <c r="E48" s="78">
        <f t="shared" si="6"/>
        <v>0</v>
      </c>
      <c r="F48" s="23">
        <f t="shared" si="7"/>
        <v>0</v>
      </c>
      <c r="G48" s="23">
        <f t="shared" si="7"/>
        <v>0</v>
      </c>
      <c r="H48" s="23">
        <f t="shared" si="8"/>
        <v>0</v>
      </c>
      <c r="I48" s="23">
        <f t="shared" si="9"/>
        <v>0</v>
      </c>
      <c r="J48" s="23">
        <f t="shared" si="10"/>
        <v>0</v>
      </c>
      <c r="K48" s="23">
        <f t="shared" si="11"/>
        <v>0</v>
      </c>
      <c r="L48" s="23">
        <f t="shared" si="12"/>
        <v>0</v>
      </c>
      <c r="M48" s="23">
        <f t="shared" ca="1" si="4"/>
        <v>-2.5339176971137434E-4</v>
      </c>
      <c r="N48" s="23">
        <f t="shared" ca="1" si="13"/>
        <v>0</v>
      </c>
      <c r="O48" s="85">
        <f t="shared" ca="1" si="14"/>
        <v>0</v>
      </c>
      <c r="P48" s="23">
        <f t="shared" ca="1" si="15"/>
        <v>0</v>
      </c>
      <c r="Q48" s="23">
        <f t="shared" ca="1" si="16"/>
        <v>0</v>
      </c>
      <c r="R48" s="12">
        <f t="shared" ca="1" si="5"/>
        <v>2.5339176971137434E-4</v>
      </c>
    </row>
    <row r="49" spans="1:18" x14ac:dyDescent="0.2">
      <c r="A49" s="77"/>
      <c r="B49" s="77"/>
      <c r="C49" s="77"/>
      <c r="D49" s="78">
        <f t="shared" si="6"/>
        <v>0</v>
      </c>
      <c r="E49" s="78">
        <f t="shared" si="6"/>
        <v>0</v>
      </c>
      <c r="F49" s="23">
        <f t="shared" si="7"/>
        <v>0</v>
      </c>
      <c r="G49" s="23">
        <f t="shared" si="7"/>
        <v>0</v>
      </c>
      <c r="H49" s="23">
        <f t="shared" si="8"/>
        <v>0</v>
      </c>
      <c r="I49" s="23">
        <f t="shared" si="9"/>
        <v>0</v>
      </c>
      <c r="J49" s="23">
        <f t="shared" si="10"/>
        <v>0</v>
      </c>
      <c r="K49" s="23">
        <f t="shared" si="11"/>
        <v>0</v>
      </c>
      <c r="L49" s="23">
        <f t="shared" si="12"/>
        <v>0</v>
      </c>
      <c r="M49" s="23">
        <f t="shared" ca="1" si="4"/>
        <v>-2.5339176971137434E-4</v>
      </c>
      <c r="N49" s="23">
        <f t="shared" ca="1" si="13"/>
        <v>0</v>
      </c>
      <c r="O49" s="85">
        <f t="shared" ca="1" si="14"/>
        <v>0</v>
      </c>
      <c r="P49" s="23">
        <f t="shared" ca="1" si="15"/>
        <v>0</v>
      </c>
      <c r="Q49" s="23">
        <f t="shared" ca="1" si="16"/>
        <v>0</v>
      </c>
      <c r="R49" s="12">
        <f t="shared" ca="1" si="5"/>
        <v>2.5339176971137434E-4</v>
      </c>
    </row>
    <row r="50" spans="1:18" x14ac:dyDescent="0.2">
      <c r="A50" s="77"/>
      <c r="B50" s="77"/>
      <c r="C50" s="77"/>
      <c r="D50" s="78">
        <f t="shared" si="6"/>
        <v>0</v>
      </c>
      <c r="E50" s="78">
        <f t="shared" si="6"/>
        <v>0</v>
      </c>
      <c r="F50" s="23">
        <f t="shared" si="7"/>
        <v>0</v>
      </c>
      <c r="G50" s="23">
        <f t="shared" si="7"/>
        <v>0</v>
      </c>
      <c r="H50" s="23">
        <f t="shared" si="8"/>
        <v>0</v>
      </c>
      <c r="I50" s="23">
        <f t="shared" si="9"/>
        <v>0</v>
      </c>
      <c r="J50" s="23">
        <f t="shared" si="10"/>
        <v>0</v>
      </c>
      <c r="K50" s="23">
        <f t="shared" si="11"/>
        <v>0</v>
      </c>
      <c r="L50" s="23">
        <f t="shared" si="12"/>
        <v>0</v>
      </c>
      <c r="M50" s="23">
        <f t="shared" ca="1" si="4"/>
        <v>-2.5339176971137434E-4</v>
      </c>
      <c r="N50" s="23">
        <f t="shared" ca="1" si="13"/>
        <v>0</v>
      </c>
      <c r="O50" s="85">
        <f t="shared" ca="1" si="14"/>
        <v>0</v>
      </c>
      <c r="P50" s="23">
        <f t="shared" ca="1" si="15"/>
        <v>0</v>
      </c>
      <c r="Q50" s="23">
        <f t="shared" ca="1" si="16"/>
        <v>0</v>
      </c>
      <c r="R50" s="12">
        <f t="shared" ca="1" si="5"/>
        <v>2.5339176971137434E-4</v>
      </c>
    </row>
    <row r="51" spans="1:18" x14ac:dyDescent="0.2">
      <c r="A51" s="77"/>
      <c r="B51" s="77"/>
      <c r="C51" s="77"/>
      <c r="D51" s="78">
        <f t="shared" si="6"/>
        <v>0</v>
      </c>
      <c r="E51" s="78">
        <f t="shared" si="6"/>
        <v>0</v>
      </c>
      <c r="F51" s="23">
        <f t="shared" si="7"/>
        <v>0</v>
      </c>
      <c r="G51" s="23">
        <f t="shared" si="7"/>
        <v>0</v>
      </c>
      <c r="H51" s="23">
        <f t="shared" si="8"/>
        <v>0</v>
      </c>
      <c r="I51" s="23">
        <f t="shared" si="9"/>
        <v>0</v>
      </c>
      <c r="J51" s="23">
        <f t="shared" si="10"/>
        <v>0</v>
      </c>
      <c r="K51" s="23">
        <f t="shared" si="11"/>
        <v>0</v>
      </c>
      <c r="L51" s="23">
        <f t="shared" si="12"/>
        <v>0</v>
      </c>
      <c r="M51" s="23">
        <f t="shared" ca="1" si="4"/>
        <v>-2.5339176971137434E-4</v>
      </c>
      <c r="N51" s="23">
        <f t="shared" ca="1" si="13"/>
        <v>0</v>
      </c>
      <c r="O51" s="85">
        <f t="shared" ca="1" si="14"/>
        <v>0</v>
      </c>
      <c r="P51" s="23">
        <f t="shared" ca="1" si="15"/>
        <v>0</v>
      </c>
      <c r="Q51" s="23">
        <f t="shared" ca="1" si="16"/>
        <v>0</v>
      </c>
      <c r="R51" s="12">
        <f t="shared" ca="1" si="5"/>
        <v>2.5339176971137434E-4</v>
      </c>
    </row>
    <row r="52" spans="1:18" x14ac:dyDescent="0.2">
      <c r="A52" s="77"/>
      <c r="B52" s="77"/>
      <c r="C52" s="77"/>
      <c r="D52" s="78">
        <f t="shared" si="6"/>
        <v>0</v>
      </c>
      <c r="E52" s="78">
        <f t="shared" si="6"/>
        <v>0</v>
      </c>
      <c r="F52" s="23">
        <f t="shared" si="7"/>
        <v>0</v>
      </c>
      <c r="G52" s="23">
        <f t="shared" si="7"/>
        <v>0</v>
      </c>
      <c r="H52" s="23">
        <f t="shared" si="8"/>
        <v>0</v>
      </c>
      <c r="I52" s="23">
        <f t="shared" si="9"/>
        <v>0</v>
      </c>
      <c r="J52" s="23">
        <f t="shared" si="10"/>
        <v>0</v>
      </c>
      <c r="K52" s="23">
        <f t="shared" si="11"/>
        <v>0</v>
      </c>
      <c r="L52" s="23">
        <f t="shared" si="12"/>
        <v>0</v>
      </c>
      <c r="M52" s="23">
        <f t="shared" ca="1" si="4"/>
        <v>-2.5339176971137434E-4</v>
      </c>
      <c r="N52" s="23">
        <f t="shared" ca="1" si="13"/>
        <v>0</v>
      </c>
      <c r="O52" s="85">
        <f t="shared" ca="1" si="14"/>
        <v>0</v>
      </c>
      <c r="P52" s="23">
        <f t="shared" ca="1" si="15"/>
        <v>0</v>
      </c>
      <c r="Q52" s="23">
        <f t="shared" ca="1" si="16"/>
        <v>0</v>
      </c>
      <c r="R52" s="12">
        <f t="shared" ca="1" si="5"/>
        <v>2.5339176971137434E-4</v>
      </c>
    </row>
    <row r="53" spans="1:18" x14ac:dyDescent="0.2">
      <c r="A53" s="77"/>
      <c r="B53" s="77"/>
      <c r="C53" s="77"/>
      <c r="D53" s="78">
        <f t="shared" si="6"/>
        <v>0</v>
      </c>
      <c r="E53" s="78">
        <f t="shared" si="6"/>
        <v>0</v>
      </c>
      <c r="F53" s="23">
        <f t="shared" si="7"/>
        <v>0</v>
      </c>
      <c r="G53" s="23">
        <f t="shared" si="7"/>
        <v>0</v>
      </c>
      <c r="H53" s="23">
        <f t="shared" si="8"/>
        <v>0</v>
      </c>
      <c r="I53" s="23">
        <f t="shared" si="9"/>
        <v>0</v>
      </c>
      <c r="J53" s="23">
        <f t="shared" si="10"/>
        <v>0</v>
      </c>
      <c r="K53" s="23">
        <f t="shared" si="11"/>
        <v>0</v>
      </c>
      <c r="L53" s="23">
        <f t="shared" si="12"/>
        <v>0</v>
      </c>
      <c r="M53" s="23">
        <f t="shared" ca="1" si="4"/>
        <v>-2.5339176971137434E-4</v>
      </c>
      <c r="N53" s="23">
        <f t="shared" ca="1" si="13"/>
        <v>0</v>
      </c>
      <c r="O53" s="85">
        <f t="shared" ca="1" si="14"/>
        <v>0</v>
      </c>
      <c r="P53" s="23">
        <f t="shared" ca="1" si="15"/>
        <v>0</v>
      </c>
      <c r="Q53" s="23">
        <f t="shared" ca="1" si="16"/>
        <v>0</v>
      </c>
      <c r="R53" s="12">
        <f t="shared" ca="1" si="5"/>
        <v>2.5339176971137434E-4</v>
      </c>
    </row>
    <row r="54" spans="1:18" x14ac:dyDescent="0.2">
      <c r="A54" s="77"/>
      <c r="B54" s="77"/>
      <c r="C54" s="77"/>
      <c r="D54" s="78">
        <f t="shared" si="6"/>
        <v>0</v>
      </c>
      <c r="E54" s="78">
        <f t="shared" si="6"/>
        <v>0</v>
      </c>
      <c r="F54" s="23">
        <f t="shared" si="7"/>
        <v>0</v>
      </c>
      <c r="G54" s="23">
        <f t="shared" si="7"/>
        <v>0</v>
      </c>
      <c r="H54" s="23">
        <f t="shared" si="8"/>
        <v>0</v>
      </c>
      <c r="I54" s="23">
        <f t="shared" si="9"/>
        <v>0</v>
      </c>
      <c r="J54" s="23">
        <f t="shared" si="10"/>
        <v>0</v>
      </c>
      <c r="K54" s="23">
        <f t="shared" si="11"/>
        <v>0</v>
      </c>
      <c r="L54" s="23">
        <f t="shared" si="12"/>
        <v>0</v>
      </c>
      <c r="M54" s="23">
        <f t="shared" ca="1" si="4"/>
        <v>-2.5339176971137434E-4</v>
      </c>
      <c r="N54" s="23">
        <f t="shared" ca="1" si="13"/>
        <v>0</v>
      </c>
      <c r="O54" s="85">
        <f t="shared" ca="1" si="14"/>
        <v>0</v>
      </c>
      <c r="P54" s="23">
        <f t="shared" ca="1" si="15"/>
        <v>0</v>
      </c>
      <c r="Q54" s="23">
        <f t="shared" ca="1" si="16"/>
        <v>0</v>
      </c>
      <c r="R54" s="12">
        <f t="shared" ca="1" si="5"/>
        <v>2.5339176971137434E-4</v>
      </c>
    </row>
    <row r="55" spans="1:18" x14ac:dyDescent="0.2">
      <c r="A55" s="77"/>
      <c r="B55" s="77"/>
      <c r="C55" s="77"/>
      <c r="D55" s="78">
        <f t="shared" si="6"/>
        <v>0</v>
      </c>
      <c r="E55" s="78">
        <f t="shared" si="6"/>
        <v>0</v>
      </c>
      <c r="F55" s="23">
        <f t="shared" si="7"/>
        <v>0</v>
      </c>
      <c r="G55" s="23">
        <f t="shared" si="7"/>
        <v>0</v>
      </c>
      <c r="H55" s="23">
        <f t="shared" si="8"/>
        <v>0</v>
      </c>
      <c r="I55" s="23">
        <f t="shared" si="9"/>
        <v>0</v>
      </c>
      <c r="J55" s="23">
        <f t="shared" si="10"/>
        <v>0</v>
      </c>
      <c r="K55" s="23">
        <f t="shared" si="11"/>
        <v>0</v>
      </c>
      <c r="L55" s="23">
        <f t="shared" si="12"/>
        <v>0</v>
      </c>
      <c r="M55" s="23">
        <f t="shared" ca="1" si="4"/>
        <v>-2.5339176971137434E-4</v>
      </c>
      <c r="N55" s="23">
        <f t="shared" ca="1" si="13"/>
        <v>0</v>
      </c>
      <c r="O55" s="85">
        <f t="shared" ca="1" si="14"/>
        <v>0</v>
      </c>
      <c r="P55" s="23">
        <f t="shared" ca="1" si="15"/>
        <v>0</v>
      </c>
      <c r="Q55" s="23">
        <f t="shared" ca="1" si="16"/>
        <v>0</v>
      </c>
      <c r="R55" s="12">
        <f t="shared" ca="1" si="5"/>
        <v>2.5339176971137434E-4</v>
      </c>
    </row>
    <row r="56" spans="1:18" x14ac:dyDescent="0.2">
      <c r="A56" s="77"/>
      <c r="B56" s="77"/>
      <c r="C56" s="77"/>
      <c r="D56" s="78">
        <f t="shared" si="6"/>
        <v>0</v>
      </c>
      <c r="E56" s="78">
        <f t="shared" si="6"/>
        <v>0</v>
      </c>
      <c r="F56" s="23">
        <f t="shared" si="7"/>
        <v>0</v>
      </c>
      <c r="G56" s="23">
        <f t="shared" si="7"/>
        <v>0</v>
      </c>
      <c r="H56" s="23">
        <f t="shared" si="8"/>
        <v>0</v>
      </c>
      <c r="I56" s="23">
        <f t="shared" si="9"/>
        <v>0</v>
      </c>
      <c r="J56" s="23">
        <f t="shared" si="10"/>
        <v>0</v>
      </c>
      <c r="K56" s="23">
        <f t="shared" si="11"/>
        <v>0</v>
      </c>
      <c r="L56" s="23">
        <f t="shared" si="12"/>
        <v>0</v>
      </c>
      <c r="M56" s="23">
        <f t="shared" ca="1" si="4"/>
        <v>-2.5339176971137434E-4</v>
      </c>
      <c r="N56" s="23">
        <f t="shared" ca="1" si="13"/>
        <v>0</v>
      </c>
      <c r="O56" s="85">
        <f t="shared" ca="1" si="14"/>
        <v>0</v>
      </c>
      <c r="P56" s="23">
        <f t="shared" ca="1" si="15"/>
        <v>0</v>
      </c>
      <c r="Q56" s="23">
        <f t="shared" ca="1" si="16"/>
        <v>0</v>
      </c>
      <c r="R56" s="12">
        <f t="shared" ca="1" si="5"/>
        <v>2.5339176971137434E-4</v>
      </c>
    </row>
    <row r="57" spans="1:18" x14ac:dyDescent="0.2">
      <c r="A57" s="77"/>
      <c r="B57" s="77"/>
      <c r="C57" s="77"/>
      <c r="D57" s="78">
        <f t="shared" si="6"/>
        <v>0</v>
      </c>
      <c r="E57" s="78">
        <f t="shared" si="6"/>
        <v>0</v>
      </c>
      <c r="F57" s="23">
        <f t="shared" si="7"/>
        <v>0</v>
      </c>
      <c r="G57" s="23">
        <f t="shared" si="7"/>
        <v>0</v>
      </c>
      <c r="H57" s="23">
        <f t="shared" si="8"/>
        <v>0</v>
      </c>
      <c r="I57" s="23">
        <f t="shared" si="9"/>
        <v>0</v>
      </c>
      <c r="J57" s="23">
        <f t="shared" si="10"/>
        <v>0</v>
      </c>
      <c r="K57" s="23">
        <f t="shared" si="11"/>
        <v>0</v>
      </c>
      <c r="L57" s="23">
        <f t="shared" si="12"/>
        <v>0</v>
      </c>
      <c r="M57" s="23">
        <f t="shared" ca="1" si="4"/>
        <v>-2.5339176971137434E-4</v>
      </c>
      <c r="N57" s="23">
        <f t="shared" ca="1" si="13"/>
        <v>0</v>
      </c>
      <c r="O57" s="85">
        <f t="shared" ca="1" si="14"/>
        <v>0</v>
      </c>
      <c r="P57" s="23">
        <f t="shared" ca="1" si="15"/>
        <v>0</v>
      </c>
      <c r="Q57" s="23">
        <f t="shared" ca="1" si="16"/>
        <v>0</v>
      </c>
      <c r="R57" s="12">
        <f t="shared" ca="1" si="5"/>
        <v>2.5339176971137434E-4</v>
      </c>
    </row>
    <row r="58" spans="1:18" x14ac:dyDescent="0.2">
      <c r="A58" s="77"/>
      <c r="B58" s="77"/>
      <c r="C58" s="77"/>
      <c r="D58" s="78">
        <f t="shared" si="6"/>
        <v>0</v>
      </c>
      <c r="E58" s="78">
        <f t="shared" si="6"/>
        <v>0</v>
      </c>
      <c r="F58" s="23">
        <f t="shared" si="7"/>
        <v>0</v>
      </c>
      <c r="G58" s="23">
        <f t="shared" si="7"/>
        <v>0</v>
      </c>
      <c r="H58" s="23">
        <f t="shared" si="8"/>
        <v>0</v>
      </c>
      <c r="I58" s="23">
        <f t="shared" si="9"/>
        <v>0</v>
      </c>
      <c r="J58" s="23">
        <f t="shared" si="10"/>
        <v>0</v>
      </c>
      <c r="K58" s="23">
        <f t="shared" si="11"/>
        <v>0</v>
      </c>
      <c r="L58" s="23">
        <f t="shared" si="12"/>
        <v>0</v>
      </c>
      <c r="M58" s="23">
        <f t="shared" ca="1" si="4"/>
        <v>-2.5339176971137434E-4</v>
      </c>
      <c r="N58" s="23">
        <f t="shared" ca="1" si="13"/>
        <v>0</v>
      </c>
      <c r="O58" s="85">
        <f t="shared" ca="1" si="14"/>
        <v>0</v>
      </c>
      <c r="P58" s="23">
        <f t="shared" ca="1" si="15"/>
        <v>0</v>
      </c>
      <c r="Q58" s="23">
        <f t="shared" ca="1" si="16"/>
        <v>0</v>
      </c>
      <c r="R58" s="12">
        <f t="shared" ca="1" si="5"/>
        <v>2.5339176971137434E-4</v>
      </c>
    </row>
    <row r="59" spans="1:18" x14ac:dyDescent="0.2">
      <c r="A59" s="77"/>
      <c r="B59" s="77"/>
      <c r="C59" s="77"/>
      <c r="D59" s="78">
        <f t="shared" si="6"/>
        <v>0</v>
      </c>
      <c r="E59" s="78">
        <f t="shared" si="6"/>
        <v>0</v>
      </c>
      <c r="F59" s="23">
        <f t="shared" si="7"/>
        <v>0</v>
      </c>
      <c r="G59" s="23">
        <f t="shared" si="7"/>
        <v>0</v>
      </c>
      <c r="H59" s="23">
        <f t="shared" si="8"/>
        <v>0</v>
      </c>
      <c r="I59" s="23">
        <f t="shared" si="9"/>
        <v>0</v>
      </c>
      <c r="J59" s="23">
        <f t="shared" si="10"/>
        <v>0</v>
      </c>
      <c r="K59" s="23">
        <f t="shared" si="11"/>
        <v>0</v>
      </c>
      <c r="L59" s="23">
        <f t="shared" si="12"/>
        <v>0</v>
      </c>
      <c r="M59" s="23">
        <f t="shared" ca="1" si="4"/>
        <v>-2.5339176971137434E-4</v>
      </c>
      <c r="N59" s="23">
        <f t="shared" ca="1" si="13"/>
        <v>0</v>
      </c>
      <c r="O59" s="85">
        <f t="shared" ca="1" si="14"/>
        <v>0</v>
      </c>
      <c r="P59" s="23">
        <f t="shared" ca="1" si="15"/>
        <v>0</v>
      </c>
      <c r="Q59" s="23">
        <f t="shared" ca="1" si="16"/>
        <v>0</v>
      </c>
      <c r="R59" s="12">
        <f t="shared" ca="1" si="5"/>
        <v>2.5339176971137434E-4</v>
      </c>
    </row>
    <row r="60" spans="1:18" x14ac:dyDescent="0.2">
      <c r="A60" s="77"/>
      <c r="B60" s="77"/>
      <c r="C60" s="77"/>
      <c r="D60" s="78">
        <f t="shared" si="6"/>
        <v>0</v>
      </c>
      <c r="E60" s="78">
        <f t="shared" si="6"/>
        <v>0</v>
      </c>
      <c r="F60" s="23">
        <f t="shared" si="7"/>
        <v>0</v>
      </c>
      <c r="G60" s="23">
        <f t="shared" si="7"/>
        <v>0</v>
      </c>
      <c r="H60" s="23">
        <f t="shared" si="8"/>
        <v>0</v>
      </c>
      <c r="I60" s="23">
        <f t="shared" si="9"/>
        <v>0</v>
      </c>
      <c r="J60" s="23">
        <f t="shared" si="10"/>
        <v>0</v>
      </c>
      <c r="K60" s="23">
        <f t="shared" si="11"/>
        <v>0</v>
      </c>
      <c r="L60" s="23">
        <f t="shared" si="12"/>
        <v>0</v>
      </c>
      <c r="M60" s="23">
        <f t="shared" ca="1" si="4"/>
        <v>-2.5339176971137434E-4</v>
      </c>
      <c r="N60" s="23">
        <f t="shared" ca="1" si="13"/>
        <v>0</v>
      </c>
      <c r="O60" s="85">
        <f t="shared" ca="1" si="14"/>
        <v>0</v>
      </c>
      <c r="P60" s="23">
        <f t="shared" ca="1" si="15"/>
        <v>0</v>
      </c>
      <c r="Q60" s="23">
        <f t="shared" ca="1" si="16"/>
        <v>0</v>
      </c>
      <c r="R60" s="12">
        <f t="shared" ca="1" si="5"/>
        <v>2.5339176971137434E-4</v>
      </c>
    </row>
    <row r="61" spans="1:18" x14ac:dyDescent="0.2">
      <c r="A61" s="77"/>
      <c r="B61" s="77"/>
      <c r="C61" s="77"/>
      <c r="D61" s="78">
        <f t="shared" si="6"/>
        <v>0</v>
      </c>
      <c r="E61" s="78">
        <f t="shared" si="6"/>
        <v>0</v>
      </c>
      <c r="F61" s="23">
        <f t="shared" si="7"/>
        <v>0</v>
      </c>
      <c r="G61" s="23">
        <f t="shared" si="7"/>
        <v>0</v>
      </c>
      <c r="H61" s="23">
        <f t="shared" si="8"/>
        <v>0</v>
      </c>
      <c r="I61" s="23">
        <f t="shared" si="9"/>
        <v>0</v>
      </c>
      <c r="J61" s="23">
        <f t="shared" si="10"/>
        <v>0</v>
      </c>
      <c r="K61" s="23">
        <f t="shared" si="11"/>
        <v>0</v>
      </c>
      <c r="L61" s="23">
        <f t="shared" si="12"/>
        <v>0</v>
      </c>
      <c r="M61" s="23">
        <f t="shared" ca="1" si="4"/>
        <v>-2.5339176971137434E-4</v>
      </c>
      <c r="N61" s="23">
        <f t="shared" ca="1" si="13"/>
        <v>0</v>
      </c>
      <c r="O61" s="85">
        <f t="shared" ca="1" si="14"/>
        <v>0</v>
      </c>
      <c r="P61" s="23">
        <f t="shared" ca="1" si="15"/>
        <v>0</v>
      </c>
      <c r="Q61" s="23">
        <f t="shared" ca="1" si="16"/>
        <v>0</v>
      </c>
      <c r="R61" s="12">
        <f t="shared" ca="1" si="5"/>
        <v>2.5339176971137434E-4</v>
      </c>
    </row>
    <row r="62" spans="1:18" x14ac:dyDescent="0.2">
      <c r="A62" s="77"/>
      <c r="B62" s="77"/>
      <c r="C62" s="77"/>
      <c r="D62" s="78">
        <f t="shared" si="6"/>
        <v>0</v>
      </c>
      <c r="E62" s="78">
        <f t="shared" si="6"/>
        <v>0</v>
      </c>
      <c r="F62" s="23">
        <f t="shared" si="7"/>
        <v>0</v>
      </c>
      <c r="G62" s="23">
        <f t="shared" si="7"/>
        <v>0</v>
      </c>
      <c r="H62" s="23">
        <f t="shared" si="8"/>
        <v>0</v>
      </c>
      <c r="I62" s="23">
        <f t="shared" si="9"/>
        <v>0</v>
      </c>
      <c r="J62" s="23">
        <f t="shared" si="10"/>
        <v>0</v>
      </c>
      <c r="K62" s="23">
        <f t="shared" si="11"/>
        <v>0</v>
      </c>
      <c r="L62" s="23">
        <f t="shared" si="12"/>
        <v>0</v>
      </c>
      <c r="M62" s="23">
        <f t="shared" ca="1" si="4"/>
        <v>-2.5339176971137434E-4</v>
      </c>
      <c r="N62" s="23">
        <f t="shared" ca="1" si="13"/>
        <v>0</v>
      </c>
      <c r="O62" s="85">
        <f t="shared" ca="1" si="14"/>
        <v>0</v>
      </c>
      <c r="P62" s="23">
        <f t="shared" ca="1" si="15"/>
        <v>0</v>
      </c>
      <c r="Q62" s="23">
        <f t="shared" ca="1" si="16"/>
        <v>0</v>
      </c>
      <c r="R62" s="12">
        <f t="shared" ca="1" si="5"/>
        <v>2.5339176971137434E-4</v>
      </c>
    </row>
    <row r="63" spans="1:18" x14ac:dyDescent="0.2">
      <c r="A63" s="77"/>
      <c r="B63" s="77"/>
      <c r="C63" s="77"/>
      <c r="D63" s="78">
        <f t="shared" si="6"/>
        <v>0</v>
      </c>
      <c r="E63" s="78">
        <f t="shared" si="6"/>
        <v>0</v>
      </c>
      <c r="F63" s="23">
        <f t="shared" si="7"/>
        <v>0</v>
      </c>
      <c r="G63" s="23">
        <f t="shared" si="7"/>
        <v>0</v>
      </c>
      <c r="H63" s="23">
        <f t="shared" si="8"/>
        <v>0</v>
      </c>
      <c r="I63" s="23">
        <f t="shared" si="9"/>
        <v>0</v>
      </c>
      <c r="J63" s="23">
        <f t="shared" si="10"/>
        <v>0</v>
      </c>
      <c r="K63" s="23">
        <f t="shared" si="11"/>
        <v>0</v>
      </c>
      <c r="L63" s="23">
        <f t="shared" si="12"/>
        <v>0</v>
      </c>
      <c r="M63" s="23">
        <f t="shared" ca="1" si="4"/>
        <v>-2.5339176971137434E-4</v>
      </c>
      <c r="N63" s="23">
        <f t="shared" ca="1" si="13"/>
        <v>0</v>
      </c>
      <c r="O63" s="85">
        <f t="shared" ca="1" si="14"/>
        <v>0</v>
      </c>
      <c r="P63" s="23">
        <f t="shared" ca="1" si="15"/>
        <v>0</v>
      </c>
      <c r="Q63" s="23">
        <f t="shared" ca="1" si="16"/>
        <v>0</v>
      </c>
      <c r="R63" s="12">
        <f t="shared" ca="1" si="5"/>
        <v>2.5339176971137434E-4</v>
      </c>
    </row>
    <row r="64" spans="1:18" x14ac:dyDescent="0.2">
      <c r="A64" s="77"/>
      <c r="B64" s="77"/>
      <c r="C64" s="77"/>
      <c r="D64" s="78">
        <f t="shared" si="6"/>
        <v>0</v>
      </c>
      <c r="E64" s="78">
        <f t="shared" si="6"/>
        <v>0</v>
      </c>
      <c r="F64" s="23">
        <f t="shared" si="7"/>
        <v>0</v>
      </c>
      <c r="G64" s="23">
        <f t="shared" si="7"/>
        <v>0</v>
      </c>
      <c r="H64" s="23">
        <f t="shared" si="8"/>
        <v>0</v>
      </c>
      <c r="I64" s="23">
        <f t="shared" si="9"/>
        <v>0</v>
      </c>
      <c r="J64" s="23">
        <f t="shared" si="10"/>
        <v>0</v>
      </c>
      <c r="K64" s="23">
        <f t="shared" si="11"/>
        <v>0</v>
      </c>
      <c r="L64" s="23">
        <f t="shared" si="12"/>
        <v>0</v>
      </c>
      <c r="M64" s="23">
        <f t="shared" ca="1" si="4"/>
        <v>-2.5339176971137434E-4</v>
      </c>
      <c r="N64" s="23">
        <f t="shared" ca="1" si="13"/>
        <v>0</v>
      </c>
      <c r="O64" s="85">
        <f t="shared" ca="1" si="14"/>
        <v>0</v>
      </c>
      <c r="P64" s="23">
        <f t="shared" ca="1" si="15"/>
        <v>0</v>
      </c>
      <c r="Q64" s="23">
        <f t="shared" ca="1" si="16"/>
        <v>0</v>
      </c>
      <c r="R64" s="12">
        <f t="shared" ca="1" si="5"/>
        <v>2.5339176971137434E-4</v>
      </c>
    </row>
    <row r="65" spans="1:18" x14ac:dyDescent="0.2">
      <c r="A65" s="77"/>
      <c r="B65" s="77"/>
      <c r="C65" s="77"/>
      <c r="D65" s="78">
        <f t="shared" si="6"/>
        <v>0</v>
      </c>
      <c r="E65" s="78">
        <f t="shared" si="6"/>
        <v>0</v>
      </c>
      <c r="F65" s="23">
        <f t="shared" si="7"/>
        <v>0</v>
      </c>
      <c r="G65" s="23">
        <f t="shared" si="7"/>
        <v>0</v>
      </c>
      <c r="H65" s="23">
        <f t="shared" si="8"/>
        <v>0</v>
      </c>
      <c r="I65" s="23">
        <f t="shared" si="9"/>
        <v>0</v>
      </c>
      <c r="J65" s="23">
        <f t="shared" si="10"/>
        <v>0</v>
      </c>
      <c r="K65" s="23">
        <f t="shared" si="11"/>
        <v>0</v>
      </c>
      <c r="L65" s="23">
        <f t="shared" si="12"/>
        <v>0</v>
      </c>
      <c r="M65" s="23">
        <f t="shared" ca="1" si="4"/>
        <v>-2.5339176971137434E-4</v>
      </c>
      <c r="N65" s="23">
        <f t="shared" ca="1" si="13"/>
        <v>0</v>
      </c>
      <c r="O65" s="85">
        <f t="shared" ca="1" si="14"/>
        <v>0</v>
      </c>
      <c r="P65" s="23">
        <f t="shared" ca="1" si="15"/>
        <v>0</v>
      </c>
      <c r="Q65" s="23">
        <f t="shared" ca="1" si="16"/>
        <v>0</v>
      </c>
      <c r="R65" s="12">
        <f t="shared" ca="1" si="5"/>
        <v>2.5339176971137434E-4</v>
      </c>
    </row>
    <row r="66" spans="1:18" x14ac:dyDescent="0.2">
      <c r="A66" s="77"/>
      <c r="B66" s="77"/>
      <c r="C66" s="77"/>
      <c r="D66" s="78">
        <f t="shared" si="6"/>
        <v>0</v>
      </c>
      <c r="E66" s="78">
        <f t="shared" si="6"/>
        <v>0</v>
      </c>
      <c r="F66" s="23">
        <f t="shared" si="7"/>
        <v>0</v>
      </c>
      <c r="G66" s="23">
        <f t="shared" si="7"/>
        <v>0</v>
      </c>
      <c r="H66" s="23">
        <f t="shared" si="8"/>
        <v>0</v>
      </c>
      <c r="I66" s="23">
        <f t="shared" si="9"/>
        <v>0</v>
      </c>
      <c r="J66" s="23">
        <f t="shared" si="10"/>
        <v>0</v>
      </c>
      <c r="K66" s="23">
        <f t="shared" si="11"/>
        <v>0</v>
      </c>
      <c r="L66" s="23">
        <f t="shared" si="12"/>
        <v>0</v>
      </c>
      <c r="M66" s="23">
        <f t="shared" ca="1" si="4"/>
        <v>-2.5339176971137434E-4</v>
      </c>
      <c r="N66" s="23">
        <f t="shared" ca="1" si="13"/>
        <v>0</v>
      </c>
      <c r="O66" s="85">
        <f t="shared" ca="1" si="14"/>
        <v>0</v>
      </c>
      <c r="P66" s="23">
        <f t="shared" ca="1" si="15"/>
        <v>0</v>
      </c>
      <c r="Q66" s="23">
        <f t="shared" ca="1" si="16"/>
        <v>0</v>
      </c>
      <c r="R66" s="12">
        <f t="shared" ca="1" si="5"/>
        <v>2.5339176971137434E-4</v>
      </c>
    </row>
    <row r="67" spans="1:18" x14ac:dyDescent="0.2">
      <c r="A67" s="77"/>
      <c r="B67" s="77"/>
      <c r="C67" s="77"/>
      <c r="D67" s="78">
        <f t="shared" si="6"/>
        <v>0</v>
      </c>
      <c r="E67" s="78">
        <f t="shared" si="6"/>
        <v>0</v>
      </c>
      <c r="F67" s="23">
        <f t="shared" si="7"/>
        <v>0</v>
      </c>
      <c r="G67" s="23">
        <f t="shared" si="7"/>
        <v>0</v>
      </c>
      <c r="H67" s="23">
        <f t="shared" si="8"/>
        <v>0</v>
      </c>
      <c r="I67" s="23">
        <f t="shared" si="9"/>
        <v>0</v>
      </c>
      <c r="J67" s="23">
        <f t="shared" si="10"/>
        <v>0</v>
      </c>
      <c r="K67" s="23">
        <f t="shared" si="11"/>
        <v>0</v>
      </c>
      <c r="L67" s="23">
        <f t="shared" si="12"/>
        <v>0</v>
      </c>
      <c r="M67" s="23">
        <f t="shared" ca="1" si="4"/>
        <v>-2.5339176971137434E-4</v>
      </c>
      <c r="N67" s="23">
        <f t="shared" ca="1" si="13"/>
        <v>0</v>
      </c>
      <c r="O67" s="85">
        <f t="shared" ca="1" si="14"/>
        <v>0</v>
      </c>
      <c r="P67" s="23">
        <f t="shared" ca="1" si="15"/>
        <v>0</v>
      </c>
      <c r="Q67" s="23">
        <f t="shared" ca="1" si="16"/>
        <v>0</v>
      </c>
      <c r="R67" s="12">
        <f t="shared" ca="1" si="5"/>
        <v>2.5339176971137434E-4</v>
      </c>
    </row>
    <row r="68" spans="1:18" x14ac:dyDescent="0.2">
      <c r="A68" s="77"/>
      <c r="B68" s="77"/>
      <c r="C68" s="77"/>
      <c r="D68" s="78">
        <f t="shared" si="6"/>
        <v>0</v>
      </c>
      <c r="E68" s="78">
        <f t="shared" si="6"/>
        <v>0</v>
      </c>
      <c r="F68" s="23">
        <f t="shared" si="7"/>
        <v>0</v>
      </c>
      <c r="G68" s="23">
        <f t="shared" si="7"/>
        <v>0</v>
      </c>
      <c r="H68" s="23">
        <f t="shared" si="8"/>
        <v>0</v>
      </c>
      <c r="I68" s="23">
        <f t="shared" si="9"/>
        <v>0</v>
      </c>
      <c r="J68" s="23">
        <f t="shared" si="10"/>
        <v>0</v>
      </c>
      <c r="K68" s="23">
        <f t="shared" si="11"/>
        <v>0</v>
      </c>
      <c r="L68" s="23">
        <f t="shared" si="12"/>
        <v>0</v>
      </c>
      <c r="M68" s="23">
        <f t="shared" ca="1" si="4"/>
        <v>-2.5339176971137434E-4</v>
      </c>
      <c r="N68" s="23">
        <f t="shared" ca="1" si="13"/>
        <v>0</v>
      </c>
      <c r="O68" s="85">
        <f t="shared" ca="1" si="14"/>
        <v>0</v>
      </c>
      <c r="P68" s="23">
        <f t="shared" ca="1" si="15"/>
        <v>0</v>
      </c>
      <c r="Q68" s="23">
        <f t="shared" ca="1" si="16"/>
        <v>0</v>
      </c>
      <c r="R68" s="12">
        <f t="shared" ca="1" si="5"/>
        <v>2.5339176971137434E-4</v>
      </c>
    </row>
    <row r="69" spans="1:18" x14ac:dyDescent="0.2">
      <c r="A69" s="77"/>
      <c r="B69" s="77"/>
      <c r="C69" s="77"/>
      <c r="D69" s="78">
        <f t="shared" si="6"/>
        <v>0</v>
      </c>
      <c r="E69" s="78">
        <f t="shared" si="6"/>
        <v>0</v>
      </c>
      <c r="F69" s="23">
        <f t="shared" si="7"/>
        <v>0</v>
      </c>
      <c r="G69" s="23">
        <f t="shared" si="7"/>
        <v>0</v>
      </c>
      <c r="H69" s="23">
        <f t="shared" si="8"/>
        <v>0</v>
      </c>
      <c r="I69" s="23">
        <f t="shared" si="9"/>
        <v>0</v>
      </c>
      <c r="J69" s="23">
        <f t="shared" si="10"/>
        <v>0</v>
      </c>
      <c r="K69" s="23">
        <f t="shared" si="11"/>
        <v>0</v>
      </c>
      <c r="L69" s="23">
        <f t="shared" si="12"/>
        <v>0</v>
      </c>
      <c r="M69" s="23">
        <f t="shared" ca="1" si="4"/>
        <v>-2.5339176971137434E-4</v>
      </c>
      <c r="N69" s="23">
        <f t="shared" ca="1" si="13"/>
        <v>0</v>
      </c>
      <c r="O69" s="85">
        <f t="shared" ca="1" si="14"/>
        <v>0</v>
      </c>
      <c r="P69" s="23">
        <f t="shared" ca="1" si="15"/>
        <v>0</v>
      </c>
      <c r="Q69" s="23">
        <f t="shared" ca="1" si="16"/>
        <v>0</v>
      </c>
      <c r="R69" s="12">
        <f t="shared" ca="1" si="5"/>
        <v>2.5339176971137434E-4</v>
      </c>
    </row>
    <row r="70" spans="1:18" x14ac:dyDescent="0.2">
      <c r="A70" s="77"/>
      <c r="B70" s="77"/>
      <c r="C70" s="77"/>
      <c r="D70" s="78">
        <f t="shared" si="6"/>
        <v>0</v>
      </c>
      <c r="E70" s="78">
        <f t="shared" si="6"/>
        <v>0</v>
      </c>
      <c r="F70" s="23">
        <f t="shared" si="7"/>
        <v>0</v>
      </c>
      <c r="G70" s="23">
        <f t="shared" si="7"/>
        <v>0</v>
      </c>
      <c r="H70" s="23">
        <f t="shared" si="8"/>
        <v>0</v>
      </c>
      <c r="I70" s="23">
        <f t="shared" si="9"/>
        <v>0</v>
      </c>
      <c r="J70" s="23">
        <f t="shared" si="10"/>
        <v>0</v>
      </c>
      <c r="K70" s="23">
        <f t="shared" si="11"/>
        <v>0</v>
      </c>
      <c r="L70" s="23">
        <f t="shared" si="12"/>
        <v>0</v>
      </c>
      <c r="M70" s="23">
        <f t="shared" ca="1" si="4"/>
        <v>-2.5339176971137434E-4</v>
      </c>
      <c r="N70" s="23">
        <f t="shared" ca="1" si="13"/>
        <v>0</v>
      </c>
      <c r="O70" s="85">
        <f t="shared" ca="1" si="14"/>
        <v>0</v>
      </c>
      <c r="P70" s="23">
        <f t="shared" ca="1" si="15"/>
        <v>0</v>
      </c>
      <c r="Q70" s="23">
        <f t="shared" ca="1" si="16"/>
        <v>0</v>
      </c>
      <c r="R70" s="12">
        <f t="shared" ca="1" si="5"/>
        <v>2.5339176971137434E-4</v>
      </c>
    </row>
    <row r="71" spans="1:18" x14ac:dyDescent="0.2">
      <c r="A71" s="77"/>
      <c r="B71" s="77"/>
      <c r="C71" s="77"/>
      <c r="D71" s="78">
        <f t="shared" si="6"/>
        <v>0</v>
      </c>
      <c r="E71" s="78">
        <f t="shared" si="6"/>
        <v>0</v>
      </c>
      <c r="F71" s="23">
        <f t="shared" si="7"/>
        <v>0</v>
      </c>
      <c r="G71" s="23">
        <f t="shared" si="7"/>
        <v>0</v>
      </c>
      <c r="H71" s="23">
        <f t="shared" si="8"/>
        <v>0</v>
      </c>
      <c r="I71" s="23">
        <f t="shared" si="9"/>
        <v>0</v>
      </c>
      <c r="J71" s="23">
        <f t="shared" si="10"/>
        <v>0</v>
      </c>
      <c r="K71" s="23">
        <f t="shared" si="11"/>
        <v>0</v>
      </c>
      <c r="L71" s="23">
        <f t="shared" si="12"/>
        <v>0</v>
      </c>
      <c r="M71" s="23">
        <f t="shared" ca="1" si="4"/>
        <v>-2.5339176971137434E-4</v>
      </c>
      <c r="N71" s="23">
        <f t="shared" ca="1" si="13"/>
        <v>0</v>
      </c>
      <c r="O71" s="85">
        <f t="shared" ca="1" si="14"/>
        <v>0</v>
      </c>
      <c r="P71" s="23">
        <f t="shared" ca="1" si="15"/>
        <v>0</v>
      </c>
      <c r="Q71" s="23">
        <f t="shared" ca="1" si="16"/>
        <v>0</v>
      </c>
      <c r="R71" s="12">
        <f t="shared" ca="1" si="5"/>
        <v>2.5339176971137434E-4</v>
      </c>
    </row>
    <row r="72" spans="1:18" x14ac:dyDescent="0.2">
      <c r="A72" s="77"/>
      <c r="B72" s="77"/>
      <c r="C72" s="77"/>
      <c r="D72" s="78">
        <f t="shared" si="6"/>
        <v>0</v>
      </c>
      <c r="E72" s="78">
        <f t="shared" si="6"/>
        <v>0</v>
      </c>
      <c r="F72" s="23">
        <f t="shared" si="7"/>
        <v>0</v>
      </c>
      <c r="G72" s="23">
        <f t="shared" si="7"/>
        <v>0</v>
      </c>
      <c r="H72" s="23">
        <f t="shared" si="8"/>
        <v>0</v>
      </c>
      <c r="I72" s="23">
        <f t="shared" si="9"/>
        <v>0</v>
      </c>
      <c r="J72" s="23">
        <f t="shared" si="10"/>
        <v>0</v>
      </c>
      <c r="K72" s="23">
        <f t="shared" si="11"/>
        <v>0</v>
      </c>
      <c r="L72" s="23">
        <f t="shared" si="12"/>
        <v>0</v>
      </c>
      <c r="M72" s="23">
        <f t="shared" ca="1" si="4"/>
        <v>-2.5339176971137434E-4</v>
      </c>
      <c r="N72" s="23">
        <f t="shared" ca="1" si="13"/>
        <v>0</v>
      </c>
      <c r="O72" s="85">
        <f t="shared" ca="1" si="14"/>
        <v>0</v>
      </c>
      <c r="P72" s="23">
        <f t="shared" ca="1" si="15"/>
        <v>0</v>
      </c>
      <c r="Q72" s="23">
        <f t="shared" ca="1" si="16"/>
        <v>0</v>
      </c>
      <c r="R72" s="12">
        <f t="shared" ca="1" si="5"/>
        <v>2.5339176971137434E-4</v>
      </c>
    </row>
    <row r="73" spans="1:18" x14ac:dyDescent="0.2">
      <c r="A73" s="77"/>
      <c r="B73" s="77"/>
      <c r="C73" s="77"/>
      <c r="D73" s="78">
        <f t="shared" si="6"/>
        <v>0</v>
      </c>
      <c r="E73" s="78">
        <f t="shared" si="6"/>
        <v>0</v>
      </c>
      <c r="F73" s="23">
        <f t="shared" si="7"/>
        <v>0</v>
      </c>
      <c r="G73" s="23">
        <f t="shared" si="7"/>
        <v>0</v>
      </c>
      <c r="H73" s="23">
        <f t="shared" si="8"/>
        <v>0</v>
      </c>
      <c r="I73" s="23">
        <f t="shared" si="9"/>
        <v>0</v>
      </c>
      <c r="J73" s="23">
        <f t="shared" si="10"/>
        <v>0</v>
      </c>
      <c r="K73" s="23">
        <f t="shared" si="11"/>
        <v>0</v>
      </c>
      <c r="L73" s="23">
        <f t="shared" si="12"/>
        <v>0</v>
      </c>
      <c r="M73" s="23">
        <f t="shared" ca="1" si="4"/>
        <v>-2.5339176971137434E-4</v>
      </c>
      <c r="N73" s="23">
        <f t="shared" ca="1" si="13"/>
        <v>0</v>
      </c>
      <c r="O73" s="85">
        <f t="shared" ca="1" si="14"/>
        <v>0</v>
      </c>
      <c r="P73" s="23">
        <f t="shared" ca="1" si="15"/>
        <v>0</v>
      </c>
      <c r="Q73" s="23">
        <f t="shared" ca="1" si="16"/>
        <v>0</v>
      </c>
      <c r="R73" s="12">
        <f t="shared" ca="1" si="5"/>
        <v>2.5339176971137434E-4</v>
      </c>
    </row>
    <row r="74" spans="1:18" x14ac:dyDescent="0.2">
      <c r="A74" s="77"/>
      <c r="B74" s="77"/>
      <c r="C74" s="77"/>
      <c r="D74" s="78">
        <f t="shared" si="6"/>
        <v>0</v>
      </c>
      <c r="E74" s="78">
        <f t="shared" si="6"/>
        <v>0</v>
      </c>
      <c r="F74" s="23">
        <f t="shared" si="7"/>
        <v>0</v>
      </c>
      <c r="G74" s="23">
        <f t="shared" si="7"/>
        <v>0</v>
      </c>
      <c r="H74" s="23">
        <f t="shared" si="8"/>
        <v>0</v>
      </c>
      <c r="I74" s="23">
        <f t="shared" si="9"/>
        <v>0</v>
      </c>
      <c r="J74" s="23">
        <f t="shared" si="10"/>
        <v>0</v>
      </c>
      <c r="K74" s="23">
        <f t="shared" si="11"/>
        <v>0</v>
      </c>
      <c r="L74" s="23">
        <f t="shared" si="12"/>
        <v>0</v>
      </c>
      <c r="M74" s="23">
        <f t="shared" ca="1" si="4"/>
        <v>-2.5339176971137434E-4</v>
      </c>
      <c r="N74" s="23">
        <f t="shared" ca="1" si="13"/>
        <v>0</v>
      </c>
      <c r="O74" s="85">
        <f t="shared" ca="1" si="14"/>
        <v>0</v>
      </c>
      <c r="P74" s="23">
        <f t="shared" ca="1" si="15"/>
        <v>0</v>
      </c>
      <c r="Q74" s="23">
        <f t="shared" ca="1" si="16"/>
        <v>0</v>
      </c>
      <c r="R74" s="12">
        <f t="shared" ca="1" si="5"/>
        <v>2.5339176971137434E-4</v>
      </c>
    </row>
    <row r="75" spans="1:18" x14ac:dyDescent="0.2">
      <c r="A75" s="77"/>
      <c r="B75" s="77"/>
      <c r="C75" s="77"/>
      <c r="D75" s="78">
        <f t="shared" si="6"/>
        <v>0</v>
      </c>
      <c r="E75" s="78">
        <f t="shared" si="6"/>
        <v>0</v>
      </c>
      <c r="F75" s="23">
        <f t="shared" si="7"/>
        <v>0</v>
      </c>
      <c r="G75" s="23">
        <f t="shared" si="7"/>
        <v>0</v>
      </c>
      <c r="H75" s="23">
        <f t="shared" si="8"/>
        <v>0</v>
      </c>
      <c r="I75" s="23">
        <f t="shared" si="9"/>
        <v>0</v>
      </c>
      <c r="J75" s="23">
        <f t="shared" si="10"/>
        <v>0</v>
      </c>
      <c r="K75" s="23">
        <f t="shared" si="11"/>
        <v>0</v>
      </c>
      <c r="L75" s="23">
        <f t="shared" si="12"/>
        <v>0</v>
      </c>
      <c r="M75" s="23">
        <f t="shared" ca="1" si="4"/>
        <v>-2.5339176971137434E-4</v>
      </c>
      <c r="N75" s="23">
        <f t="shared" ca="1" si="13"/>
        <v>0</v>
      </c>
      <c r="O75" s="85">
        <f t="shared" ca="1" si="14"/>
        <v>0</v>
      </c>
      <c r="P75" s="23">
        <f t="shared" ca="1" si="15"/>
        <v>0</v>
      </c>
      <c r="Q75" s="23">
        <f t="shared" ca="1" si="16"/>
        <v>0</v>
      </c>
      <c r="R75" s="12">
        <f t="shared" ca="1" si="5"/>
        <v>2.5339176971137434E-4</v>
      </c>
    </row>
    <row r="76" spans="1:18" x14ac:dyDescent="0.2">
      <c r="A76" s="77"/>
      <c r="B76" s="77"/>
      <c r="C76" s="77"/>
      <c r="D76" s="78">
        <f t="shared" si="6"/>
        <v>0</v>
      </c>
      <c r="E76" s="78">
        <f t="shared" si="6"/>
        <v>0</v>
      </c>
      <c r="F76" s="23">
        <f t="shared" si="7"/>
        <v>0</v>
      </c>
      <c r="G76" s="23">
        <f t="shared" si="7"/>
        <v>0</v>
      </c>
      <c r="H76" s="23">
        <f t="shared" si="8"/>
        <v>0</v>
      </c>
      <c r="I76" s="23">
        <f t="shared" si="9"/>
        <v>0</v>
      </c>
      <c r="J76" s="23">
        <f t="shared" si="10"/>
        <v>0</v>
      </c>
      <c r="K76" s="23">
        <f t="shared" si="11"/>
        <v>0</v>
      </c>
      <c r="L76" s="23">
        <f t="shared" si="12"/>
        <v>0</v>
      </c>
      <c r="M76" s="23">
        <f t="shared" ca="1" si="4"/>
        <v>-2.5339176971137434E-4</v>
      </c>
      <c r="N76" s="23">
        <f t="shared" ca="1" si="13"/>
        <v>0</v>
      </c>
      <c r="O76" s="85">
        <f t="shared" ca="1" si="14"/>
        <v>0</v>
      </c>
      <c r="P76" s="23">
        <f t="shared" ca="1" si="15"/>
        <v>0</v>
      </c>
      <c r="Q76" s="23">
        <f t="shared" ca="1" si="16"/>
        <v>0</v>
      </c>
      <c r="R76" s="12">
        <f t="shared" ca="1" si="5"/>
        <v>2.5339176971137434E-4</v>
      </c>
    </row>
    <row r="77" spans="1:18" x14ac:dyDescent="0.2">
      <c r="A77" s="77"/>
      <c r="B77" s="77"/>
      <c r="C77" s="77"/>
      <c r="D77" s="78">
        <f t="shared" si="6"/>
        <v>0</v>
      </c>
      <c r="E77" s="78">
        <f t="shared" si="6"/>
        <v>0</v>
      </c>
      <c r="F77" s="23">
        <f t="shared" si="7"/>
        <v>0</v>
      </c>
      <c r="G77" s="23">
        <f t="shared" si="7"/>
        <v>0</v>
      </c>
      <c r="H77" s="23">
        <f t="shared" si="8"/>
        <v>0</v>
      </c>
      <c r="I77" s="23">
        <f t="shared" si="9"/>
        <v>0</v>
      </c>
      <c r="J77" s="23">
        <f t="shared" si="10"/>
        <v>0</v>
      </c>
      <c r="K77" s="23">
        <f t="shared" si="11"/>
        <v>0</v>
      </c>
      <c r="L77" s="23">
        <f t="shared" si="12"/>
        <v>0</v>
      </c>
      <c r="M77" s="23">
        <f t="shared" ca="1" si="4"/>
        <v>-2.5339176971137434E-4</v>
      </c>
      <c r="N77" s="23">
        <f t="shared" ca="1" si="13"/>
        <v>0</v>
      </c>
      <c r="O77" s="85">
        <f t="shared" ca="1" si="14"/>
        <v>0</v>
      </c>
      <c r="P77" s="23">
        <f t="shared" ca="1" si="15"/>
        <v>0</v>
      </c>
      <c r="Q77" s="23">
        <f t="shared" ca="1" si="16"/>
        <v>0</v>
      </c>
      <c r="R77" s="12">
        <f t="shared" ca="1" si="5"/>
        <v>2.5339176971137434E-4</v>
      </c>
    </row>
    <row r="78" spans="1:18" x14ac:dyDescent="0.2">
      <c r="A78" s="77"/>
      <c r="B78" s="77"/>
      <c r="C78" s="77"/>
      <c r="D78" s="78">
        <f t="shared" si="6"/>
        <v>0</v>
      </c>
      <c r="E78" s="78">
        <f t="shared" si="6"/>
        <v>0</v>
      </c>
      <c r="F78" s="23">
        <f t="shared" si="7"/>
        <v>0</v>
      </c>
      <c r="G78" s="23">
        <f t="shared" si="7"/>
        <v>0</v>
      </c>
      <c r="H78" s="23">
        <f t="shared" si="8"/>
        <v>0</v>
      </c>
      <c r="I78" s="23">
        <f t="shared" si="9"/>
        <v>0</v>
      </c>
      <c r="J78" s="23">
        <f t="shared" si="10"/>
        <v>0</v>
      </c>
      <c r="K78" s="23">
        <f t="shared" si="11"/>
        <v>0</v>
      </c>
      <c r="L78" s="23">
        <f t="shared" si="12"/>
        <v>0</v>
      </c>
      <c r="M78" s="23">
        <f t="shared" ca="1" si="4"/>
        <v>-2.5339176971137434E-4</v>
      </c>
      <c r="N78" s="23">
        <f t="shared" ca="1" si="13"/>
        <v>0</v>
      </c>
      <c r="O78" s="85">
        <f t="shared" ca="1" si="14"/>
        <v>0</v>
      </c>
      <c r="P78" s="23">
        <f t="shared" ca="1" si="15"/>
        <v>0</v>
      </c>
      <c r="Q78" s="23">
        <f t="shared" ca="1" si="16"/>
        <v>0</v>
      </c>
      <c r="R78" s="12">
        <f t="shared" ca="1" si="5"/>
        <v>2.5339176971137434E-4</v>
      </c>
    </row>
    <row r="79" spans="1:18" x14ac:dyDescent="0.2">
      <c r="A79" s="77"/>
      <c r="B79" s="77"/>
      <c r="C79" s="77"/>
      <c r="D79" s="78">
        <f t="shared" si="6"/>
        <v>0</v>
      </c>
      <c r="E79" s="78">
        <f t="shared" si="6"/>
        <v>0</v>
      </c>
      <c r="F79" s="23">
        <f t="shared" si="7"/>
        <v>0</v>
      </c>
      <c r="G79" s="23">
        <f t="shared" si="7"/>
        <v>0</v>
      </c>
      <c r="H79" s="23">
        <f t="shared" si="8"/>
        <v>0</v>
      </c>
      <c r="I79" s="23">
        <f t="shared" si="9"/>
        <v>0</v>
      </c>
      <c r="J79" s="23">
        <f t="shared" si="10"/>
        <v>0</v>
      </c>
      <c r="K79" s="23">
        <f t="shared" si="11"/>
        <v>0</v>
      </c>
      <c r="L79" s="23">
        <f t="shared" si="12"/>
        <v>0</v>
      </c>
      <c r="M79" s="23">
        <f t="shared" ca="1" si="4"/>
        <v>-2.5339176971137434E-4</v>
      </c>
      <c r="N79" s="23">
        <f t="shared" ca="1" si="13"/>
        <v>0</v>
      </c>
      <c r="O79" s="85">
        <f t="shared" ca="1" si="14"/>
        <v>0</v>
      </c>
      <c r="P79" s="23">
        <f t="shared" ca="1" si="15"/>
        <v>0</v>
      </c>
      <c r="Q79" s="23">
        <f t="shared" ca="1" si="16"/>
        <v>0</v>
      </c>
      <c r="R79" s="12">
        <f t="shared" ca="1" si="5"/>
        <v>2.5339176971137434E-4</v>
      </c>
    </row>
    <row r="80" spans="1:18" x14ac:dyDescent="0.2">
      <c r="A80" s="77"/>
      <c r="B80" s="77"/>
      <c r="C80" s="77"/>
      <c r="D80" s="78">
        <f t="shared" si="6"/>
        <v>0</v>
      </c>
      <c r="E80" s="78">
        <f t="shared" si="6"/>
        <v>0</v>
      </c>
      <c r="F80" s="23">
        <f t="shared" si="7"/>
        <v>0</v>
      </c>
      <c r="G80" s="23">
        <f t="shared" si="7"/>
        <v>0</v>
      </c>
      <c r="H80" s="23">
        <f t="shared" si="8"/>
        <v>0</v>
      </c>
      <c r="I80" s="23">
        <f t="shared" si="9"/>
        <v>0</v>
      </c>
      <c r="J80" s="23">
        <f t="shared" si="10"/>
        <v>0</v>
      </c>
      <c r="K80" s="23">
        <f t="shared" si="11"/>
        <v>0</v>
      </c>
      <c r="L80" s="23">
        <f t="shared" si="12"/>
        <v>0</v>
      </c>
      <c r="M80" s="23">
        <f t="shared" ca="1" si="4"/>
        <v>-2.5339176971137434E-4</v>
      </c>
      <c r="N80" s="23">
        <f t="shared" ca="1" si="13"/>
        <v>0</v>
      </c>
      <c r="O80" s="85">
        <f t="shared" ca="1" si="14"/>
        <v>0</v>
      </c>
      <c r="P80" s="23">
        <f t="shared" ca="1" si="15"/>
        <v>0</v>
      </c>
      <c r="Q80" s="23">
        <f t="shared" ca="1" si="16"/>
        <v>0</v>
      </c>
      <c r="R80" s="12">
        <f t="shared" ca="1" si="5"/>
        <v>2.5339176971137434E-4</v>
      </c>
    </row>
    <row r="81" spans="1:18" x14ac:dyDescent="0.2">
      <c r="A81" s="77"/>
      <c r="B81" s="77"/>
      <c r="C81" s="77"/>
      <c r="D81" s="78">
        <f t="shared" si="6"/>
        <v>0</v>
      </c>
      <c r="E81" s="78">
        <f t="shared" si="6"/>
        <v>0</v>
      </c>
      <c r="F81" s="23">
        <f t="shared" si="7"/>
        <v>0</v>
      </c>
      <c r="G81" s="23">
        <f t="shared" si="7"/>
        <v>0</v>
      </c>
      <c r="H81" s="23">
        <f t="shared" si="8"/>
        <v>0</v>
      </c>
      <c r="I81" s="23">
        <f t="shared" si="9"/>
        <v>0</v>
      </c>
      <c r="J81" s="23">
        <f t="shared" si="10"/>
        <v>0</v>
      </c>
      <c r="K81" s="23">
        <f t="shared" si="11"/>
        <v>0</v>
      </c>
      <c r="L81" s="23">
        <f t="shared" si="12"/>
        <v>0</v>
      </c>
      <c r="M81" s="23">
        <f t="shared" ca="1" si="4"/>
        <v>-2.5339176971137434E-4</v>
      </c>
      <c r="N81" s="23">
        <f t="shared" ca="1" si="13"/>
        <v>0</v>
      </c>
      <c r="O81" s="85">
        <f t="shared" ca="1" si="14"/>
        <v>0</v>
      </c>
      <c r="P81" s="23">
        <f t="shared" ca="1" si="15"/>
        <v>0</v>
      </c>
      <c r="Q81" s="23">
        <f t="shared" ca="1" si="16"/>
        <v>0</v>
      </c>
      <c r="R81" s="12">
        <f t="shared" ca="1" si="5"/>
        <v>2.5339176971137434E-4</v>
      </c>
    </row>
    <row r="82" spans="1:18" x14ac:dyDescent="0.2">
      <c r="A82" s="77"/>
      <c r="B82" s="77"/>
      <c r="C82" s="77"/>
      <c r="D82" s="78">
        <f t="shared" si="6"/>
        <v>0</v>
      </c>
      <c r="E82" s="78">
        <f t="shared" si="6"/>
        <v>0</v>
      </c>
      <c r="F82" s="23">
        <f t="shared" si="7"/>
        <v>0</v>
      </c>
      <c r="G82" s="23">
        <f t="shared" si="7"/>
        <v>0</v>
      </c>
      <c r="H82" s="23">
        <f t="shared" si="8"/>
        <v>0</v>
      </c>
      <c r="I82" s="23">
        <f t="shared" si="9"/>
        <v>0</v>
      </c>
      <c r="J82" s="23">
        <f t="shared" si="10"/>
        <v>0</v>
      </c>
      <c r="K82" s="23">
        <f t="shared" si="11"/>
        <v>0</v>
      </c>
      <c r="L82" s="23">
        <f t="shared" si="12"/>
        <v>0</v>
      </c>
      <c r="M82" s="23">
        <f t="shared" ca="1" si="4"/>
        <v>-2.5339176971137434E-4</v>
      </c>
      <c r="N82" s="23">
        <f t="shared" ca="1" si="13"/>
        <v>0</v>
      </c>
      <c r="O82" s="85">
        <f t="shared" ca="1" si="14"/>
        <v>0</v>
      </c>
      <c r="P82" s="23">
        <f t="shared" ca="1" si="15"/>
        <v>0</v>
      </c>
      <c r="Q82" s="23">
        <f t="shared" ca="1" si="16"/>
        <v>0</v>
      </c>
      <c r="R82" s="12">
        <f t="shared" ca="1" si="5"/>
        <v>2.5339176971137434E-4</v>
      </c>
    </row>
    <row r="83" spans="1:18" x14ac:dyDescent="0.2">
      <c r="A83" s="77"/>
      <c r="B83" s="77"/>
      <c r="C83" s="77"/>
      <c r="D83" s="78">
        <f t="shared" si="6"/>
        <v>0</v>
      </c>
      <c r="E83" s="78">
        <f t="shared" si="6"/>
        <v>0</v>
      </c>
      <c r="F83" s="23">
        <f t="shared" si="7"/>
        <v>0</v>
      </c>
      <c r="G83" s="23">
        <f t="shared" si="7"/>
        <v>0</v>
      </c>
      <c r="H83" s="23">
        <f t="shared" si="8"/>
        <v>0</v>
      </c>
      <c r="I83" s="23">
        <f t="shared" si="9"/>
        <v>0</v>
      </c>
      <c r="J83" s="23">
        <f t="shared" si="10"/>
        <v>0</v>
      </c>
      <c r="K83" s="23">
        <f t="shared" si="11"/>
        <v>0</v>
      </c>
      <c r="L83" s="23">
        <f t="shared" si="12"/>
        <v>0</v>
      </c>
      <c r="M83" s="23">
        <f t="shared" ca="1" si="4"/>
        <v>-2.5339176971137434E-4</v>
      </c>
      <c r="N83" s="23">
        <f t="shared" ca="1" si="13"/>
        <v>0</v>
      </c>
      <c r="O83" s="85">
        <f t="shared" ca="1" si="14"/>
        <v>0</v>
      </c>
      <c r="P83" s="23">
        <f t="shared" ca="1" si="15"/>
        <v>0</v>
      </c>
      <c r="Q83" s="23">
        <f t="shared" ca="1" si="16"/>
        <v>0</v>
      </c>
      <c r="R83" s="12">
        <f t="shared" ca="1" si="5"/>
        <v>2.5339176971137434E-4</v>
      </c>
    </row>
    <row r="84" spans="1:18" x14ac:dyDescent="0.2">
      <c r="A84" s="77"/>
      <c r="B84" s="77"/>
      <c r="C84" s="77"/>
      <c r="D84" s="78">
        <f t="shared" si="6"/>
        <v>0</v>
      </c>
      <c r="E84" s="78">
        <f t="shared" si="6"/>
        <v>0</v>
      </c>
      <c r="F84" s="23">
        <f t="shared" si="7"/>
        <v>0</v>
      </c>
      <c r="G84" s="23">
        <f t="shared" si="7"/>
        <v>0</v>
      </c>
      <c r="H84" s="23">
        <f t="shared" si="8"/>
        <v>0</v>
      </c>
      <c r="I84" s="23">
        <f t="shared" si="9"/>
        <v>0</v>
      </c>
      <c r="J84" s="23">
        <f t="shared" si="10"/>
        <v>0</v>
      </c>
      <c r="K84" s="23">
        <f t="shared" si="11"/>
        <v>0</v>
      </c>
      <c r="L84" s="23">
        <f t="shared" si="12"/>
        <v>0</v>
      </c>
      <c r="M84" s="23">
        <f t="shared" ca="1" si="4"/>
        <v>-2.5339176971137434E-4</v>
      </c>
      <c r="N84" s="23">
        <f t="shared" ca="1" si="13"/>
        <v>0</v>
      </c>
      <c r="O84" s="85">
        <f t="shared" ca="1" si="14"/>
        <v>0</v>
      </c>
      <c r="P84" s="23">
        <f t="shared" ca="1" si="15"/>
        <v>0</v>
      </c>
      <c r="Q84" s="23">
        <f t="shared" ca="1" si="16"/>
        <v>0</v>
      </c>
      <c r="R84" s="12">
        <f t="shared" ca="1" si="5"/>
        <v>2.5339176971137434E-4</v>
      </c>
    </row>
    <row r="85" spans="1:18" x14ac:dyDescent="0.2">
      <c r="A85" s="77"/>
      <c r="B85" s="77"/>
      <c r="C85" s="77"/>
      <c r="D85" s="78">
        <f t="shared" si="6"/>
        <v>0</v>
      </c>
      <c r="E85" s="78">
        <f t="shared" si="6"/>
        <v>0</v>
      </c>
      <c r="F85" s="23">
        <f t="shared" si="7"/>
        <v>0</v>
      </c>
      <c r="G85" s="23">
        <f t="shared" si="7"/>
        <v>0</v>
      </c>
      <c r="H85" s="23">
        <f t="shared" si="8"/>
        <v>0</v>
      </c>
      <c r="I85" s="23">
        <f t="shared" si="9"/>
        <v>0</v>
      </c>
      <c r="J85" s="23">
        <f t="shared" si="10"/>
        <v>0</v>
      </c>
      <c r="K85" s="23">
        <f t="shared" si="11"/>
        <v>0</v>
      </c>
      <c r="L85" s="23">
        <f t="shared" si="12"/>
        <v>0</v>
      </c>
      <c r="M85" s="23">
        <f t="shared" ref="M85:M148" ca="1" si="17">+E$4+E$5*D85+E$6*D85^2</f>
        <v>-2.5339176971137434E-4</v>
      </c>
      <c r="N85" s="23">
        <f t="shared" ca="1" si="13"/>
        <v>0</v>
      </c>
      <c r="O85" s="85">
        <f t="shared" ca="1" si="14"/>
        <v>0</v>
      </c>
      <c r="P85" s="23">
        <f t="shared" ca="1" si="15"/>
        <v>0</v>
      </c>
      <c r="Q85" s="23">
        <f t="shared" ca="1" si="16"/>
        <v>0</v>
      </c>
      <c r="R85" s="12">
        <f t="shared" ref="R85:R148" ca="1" si="18">+E85-M85</f>
        <v>2.5339176971137434E-4</v>
      </c>
    </row>
    <row r="86" spans="1:18" x14ac:dyDescent="0.2">
      <c r="A86" s="77"/>
      <c r="B86" s="77"/>
      <c r="C86" s="77"/>
      <c r="D86" s="78">
        <f t="shared" ref="D86:E149" si="19">A86/A$18</f>
        <v>0</v>
      </c>
      <c r="E86" s="78">
        <f t="shared" si="19"/>
        <v>0</v>
      </c>
      <c r="F86" s="23">
        <f t="shared" ref="F86:G149" si="20">$C86*D86</f>
        <v>0</v>
      </c>
      <c r="G86" s="23">
        <f t="shared" si="20"/>
        <v>0</v>
      </c>
      <c r="H86" s="23">
        <f t="shared" ref="H86:H149" si="21">C86*D86*D86</f>
        <v>0</v>
      </c>
      <c r="I86" s="23">
        <f t="shared" ref="I86:I149" si="22">C86*D86*D86*D86</f>
        <v>0</v>
      </c>
      <c r="J86" s="23">
        <f t="shared" ref="J86:J149" si="23">C86*D86*D86*D86*D86</f>
        <v>0</v>
      </c>
      <c r="K86" s="23">
        <f t="shared" ref="K86:K149" si="24">C86*E86*D86</f>
        <v>0</v>
      </c>
      <c r="L86" s="23">
        <f t="shared" ref="L86:L149" si="25">C86*E86*D86*D86</f>
        <v>0</v>
      </c>
      <c r="M86" s="23">
        <f t="shared" ca="1" si="17"/>
        <v>-2.5339176971137434E-4</v>
      </c>
      <c r="N86" s="23">
        <f t="shared" ref="N86:N149" ca="1" si="26">C86*(M86-E86)^2</f>
        <v>0</v>
      </c>
      <c r="O86" s="85">
        <f t="shared" ref="O86:O149" ca="1" si="27">(C86*O$1-O$2*F86+O$3*H86)^2</f>
        <v>0</v>
      </c>
      <c r="P86" s="23">
        <f t="shared" ref="P86:P149" ca="1" si="28">(-C86*O$2+O$4*F86-O$5*H86)^2</f>
        <v>0</v>
      </c>
      <c r="Q86" s="23">
        <f t="shared" ref="Q86:Q149" ca="1" si="29">+(C86*O$3-F86*O$5+H86*O$6)^2</f>
        <v>0</v>
      </c>
      <c r="R86" s="12">
        <f t="shared" ca="1" si="18"/>
        <v>2.5339176971137434E-4</v>
      </c>
    </row>
    <row r="87" spans="1:18" x14ac:dyDescent="0.2">
      <c r="A87" s="77"/>
      <c r="B87" s="77"/>
      <c r="C87" s="77"/>
      <c r="D87" s="78">
        <f t="shared" si="19"/>
        <v>0</v>
      </c>
      <c r="E87" s="78">
        <f t="shared" si="19"/>
        <v>0</v>
      </c>
      <c r="F87" s="23">
        <f t="shared" si="20"/>
        <v>0</v>
      </c>
      <c r="G87" s="23">
        <f t="shared" si="20"/>
        <v>0</v>
      </c>
      <c r="H87" s="23">
        <f t="shared" si="21"/>
        <v>0</v>
      </c>
      <c r="I87" s="23">
        <f t="shared" si="22"/>
        <v>0</v>
      </c>
      <c r="J87" s="23">
        <f t="shared" si="23"/>
        <v>0</v>
      </c>
      <c r="K87" s="23">
        <f t="shared" si="24"/>
        <v>0</v>
      </c>
      <c r="L87" s="23">
        <f t="shared" si="25"/>
        <v>0</v>
      </c>
      <c r="M87" s="23">
        <f t="shared" ca="1" si="17"/>
        <v>-2.5339176971137434E-4</v>
      </c>
      <c r="N87" s="23">
        <f t="shared" ca="1" si="26"/>
        <v>0</v>
      </c>
      <c r="O87" s="85">
        <f t="shared" ca="1" si="27"/>
        <v>0</v>
      </c>
      <c r="P87" s="23">
        <f t="shared" ca="1" si="28"/>
        <v>0</v>
      </c>
      <c r="Q87" s="23">
        <f t="shared" ca="1" si="29"/>
        <v>0</v>
      </c>
      <c r="R87" s="12">
        <f t="shared" ca="1" si="18"/>
        <v>2.5339176971137434E-4</v>
      </c>
    </row>
    <row r="88" spans="1:18" x14ac:dyDescent="0.2">
      <c r="A88" s="77"/>
      <c r="B88" s="77"/>
      <c r="C88" s="77"/>
      <c r="D88" s="78">
        <f t="shared" si="19"/>
        <v>0</v>
      </c>
      <c r="E88" s="78">
        <f t="shared" si="19"/>
        <v>0</v>
      </c>
      <c r="F88" s="23">
        <f t="shared" si="20"/>
        <v>0</v>
      </c>
      <c r="G88" s="23">
        <f t="shared" si="20"/>
        <v>0</v>
      </c>
      <c r="H88" s="23">
        <f t="shared" si="21"/>
        <v>0</v>
      </c>
      <c r="I88" s="23">
        <f t="shared" si="22"/>
        <v>0</v>
      </c>
      <c r="J88" s="23">
        <f t="shared" si="23"/>
        <v>0</v>
      </c>
      <c r="K88" s="23">
        <f t="shared" si="24"/>
        <v>0</v>
      </c>
      <c r="L88" s="23">
        <f t="shared" si="25"/>
        <v>0</v>
      </c>
      <c r="M88" s="23">
        <f t="shared" ca="1" si="17"/>
        <v>-2.5339176971137434E-4</v>
      </c>
      <c r="N88" s="23">
        <f t="shared" ca="1" si="26"/>
        <v>0</v>
      </c>
      <c r="O88" s="85">
        <f t="shared" ca="1" si="27"/>
        <v>0</v>
      </c>
      <c r="P88" s="23">
        <f t="shared" ca="1" si="28"/>
        <v>0</v>
      </c>
      <c r="Q88" s="23">
        <f t="shared" ca="1" si="29"/>
        <v>0</v>
      </c>
      <c r="R88" s="12">
        <f t="shared" ca="1" si="18"/>
        <v>2.5339176971137434E-4</v>
      </c>
    </row>
    <row r="89" spans="1:18" x14ac:dyDescent="0.2">
      <c r="A89" s="77"/>
      <c r="B89" s="77"/>
      <c r="C89" s="77"/>
      <c r="D89" s="78">
        <f t="shared" si="19"/>
        <v>0</v>
      </c>
      <c r="E89" s="78">
        <f t="shared" si="19"/>
        <v>0</v>
      </c>
      <c r="F89" s="23">
        <f t="shared" si="20"/>
        <v>0</v>
      </c>
      <c r="G89" s="23">
        <f t="shared" si="20"/>
        <v>0</v>
      </c>
      <c r="H89" s="23">
        <f t="shared" si="21"/>
        <v>0</v>
      </c>
      <c r="I89" s="23">
        <f t="shared" si="22"/>
        <v>0</v>
      </c>
      <c r="J89" s="23">
        <f t="shared" si="23"/>
        <v>0</v>
      </c>
      <c r="K89" s="23">
        <f t="shared" si="24"/>
        <v>0</v>
      </c>
      <c r="L89" s="23">
        <f t="shared" si="25"/>
        <v>0</v>
      </c>
      <c r="M89" s="23">
        <f t="shared" ca="1" si="17"/>
        <v>-2.5339176971137434E-4</v>
      </c>
      <c r="N89" s="23">
        <f t="shared" ca="1" si="26"/>
        <v>0</v>
      </c>
      <c r="O89" s="85">
        <f t="shared" ca="1" si="27"/>
        <v>0</v>
      </c>
      <c r="P89" s="23">
        <f t="shared" ca="1" si="28"/>
        <v>0</v>
      </c>
      <c r="Q89" s="23">
        <f t="shared" ca="1" si="29"/>
        <v>0</v>
      </c>
      <c r="R89" s="12">
        <f t="shared" ca="1" si="18"/>
        <v>2.5339176971137434E-4</v>
      </c>
    </row>
    <row r="90" spans="1:18" x14ac:dyDescent="0.2">
      <c r="A90" s="77"/>
      <c r="B90" s="77"/>
      <c r="C90" s="77"/>
      <c r="D90" s="78">
        <f t="shared" si="19"/>
        <v>0</v>
      </c>
      <c r="E90" s="78">
        <f t="shared" si="19"/>
        <v>0</v>
      </c>
      <c r="F90" s="23">
        <f t="shared" si="20"/>
        <v>0</v>
      </c>
      <c r="G90" s="23">
        <f t="shared" si="20"/>
        <v>0</v>
      </c>
      <c r="H90" s="23">
        <f t="shared" si="21"/>
        <v>0</v>
      </c>
      <c r="I90" s="23">
        <f t="shared" si="22"/>
        <v>0</v>
      </c>
      <c r="J90" s="23">
        <f t="shared" si="23"/>
        <v>0</v>
      </c>
      <c r="K90" s="23">
        <f t="shared" si="24"/>
        <v>0</v>
      </c>
      <c r="L90" s="23">
        <f t="shared" si="25"/>
        <v>0</v>
      </c>
      <c r="M90" s="23">
        <f t="shared" ca="1" si="17"/>
        <v>-2.5339176971137434E-4</v>
      </c>
      <c r="N90" s="23">
        <f t="shared" ca="1" si="26"/>
        <v>0</v>
      </c>
      <c r="O90" s="85">
        <f t="shared" ca="1" si="27"/>
        <v>0</v>
      </c>
      <c r="P90" s="23">
        <f t="shared" ca="1" si="28"/>
        <v>0</v>
      </c>
      <c r="Q90" s="23">
        <f t="shared" ca="1" si="29"/>
        <v>0</v>
      </c>
      <c r="R90" s="12">
        <f t="shared" ca="1" si="18"/>
        <v>2.5339176971137434E-4</v>
      </c>
    </row>
    <row r="91" spans="1:18" x14ac:dyDescent="0.2">
      <c r="A91" s="77"/>
      <c r="B91" s="77"/>
      <c r="C91" s="77"/>
      <c r="D91" s="78">
        <f t="shared" si="19"/>
        <v>0</v>
      </c>
      <c r="E91" s="78">
        <f t="shared" si="19"/>
        <v>0</v>
      </c>
      <c r="F91" s="23">
        <f t="shared" si="20"/>
        <v>0</v>
      </c>
      <c r="G91" s="23">
        <f t="shared" si="20"/>
        <v>0</v>
      </c>
      <c r="H91" s="23">
        <f t="shared" si="21"/>
        <v>0</v>
      </c>
      <c r="I91" s="23">
        <f t="shared" si="22"/>
        <v>0</v>
      </c>
      <c r="J91" s="23">
        <f t="shared" si="23"/>
        <v>0</v>
      </c>
      <c r="K91" s="23">
        <f t="shared" si="24"/>
        <v>0</v>
      </c>
      <c r="L91" s="23">
        <f t="shared" si="25"/>
        <v>0</v>
      </c>
      <c r="M91" s="23">
        <f t="shared" ca="1" si="17"/>
        <v>-2.5339176971137434E-4</v>
      </c>
      <c r="N91" s="23">
        <f t="shared" ca="1" si="26"/>
        <v>0</v>
      </c>
      <c r="O91" s="85">
        <f t="shared" ca="1" si="27"/>
        <v>0</v>
      </c>
      <c r="P91" s="23">
        <f t="shared" ca="1" si="28"/>
        <v>0</v>
      </c>
      <c r="Q91" s="23">
        <f t="shared" ca="1" si="29"/>
        <v>0</v>
      </c>
      <c r="R91" s="12">
        <f t="shared" ca="1" si="18"/>
        <v>2.5339176971137434E-4</v>
      </c>
    </row>
    <row r="92" spans="1:18" x14ac:dyDescent="0.2">
      <c r="A92" s="77"/>
      <c r="B92" s="77"/>
      <c r="C92" s="77"/>
      <c r="D92" s="78">
        <f t="shared" si="19"/>
        <v>0</v>
      </c>
      <c r="E92" s="78">
        <f t="shared" si="19"/>
        <v>0</v>
      </c>
      <c r="F92" s="23">
        <f t="shared" si="20"/>
        <v>0</v>
      </c>
      <c r="G92" s="23">
        <f t="shared" si="20"/>
        <v>0</v>
      </c>
      <c r="H92" s="23">
        <f t="shared" si="21"/>
        <v>0</v>
      </c>
      <c r="I92" s="23">
        <f t="shared" si="22"/>
        <v>0</v>
      </c>
      <c r="J92" s="23">
        <f t="shared" si="23"/>
        <v>0</v>
      </c>
      <c r="K92" s="23">
        <f t="shared" si="24"/>
        <v>0</v>
      </c>
      <c r="L92" s="23">
        <f t="shared" si="25"/>
        <v>0</v>
      </c>
      <c r="M92" s="23">
        <f t="shared" ca="1" si="17"/>
        <v>-2.5339176971137434E-4</v>
      </c>
      <c r="N92" s="23">
        <f t="shared" ca="1" si="26"/>
        <v>0</v>
      </c>
      <c r="O92" s="85">
        <f t="shared" ca="1" si="27"/>
        <v>0</v>
      </c>
      <c r="P92" s="23">
        <f t="shared" ca="1" si="28"/>
        <v>0</v>
      </c>
      <c r="Q92" s="23">
        <f t="shared" ca="1" si="29"/>
        <v>0</v>
      </c>
      <c r="R92" s="12">
        <f t="shared" ca="1" si="18"/>
        <v>2.5339176971137434E-4</v>
      </c>
    </row>
    <row r="93" spans="1:18" x14ac:dyDescent="0.2">
      <c r="A93" s="77"/>
      <c r="B93" s="77"/>
      <c r="C93" s="77"/>
      <c r="D93" s="78">
        <f t="shared" si="19"/>
        <v>0</v>
      </c>
      <c r="E93" s="78">
        <f t="shared" si="19"/>
        <v>0</v>
      </c>
      <c r="F93" s="23">
        <f t="shared" si="20"/>
        <v>0</v>
      </c>
      <c r="G93" s="23">
        <f t="shared" si="20"/>
        <v>0</v>
      </c>
      <c r="H93" s="23">
        <f t="shared" si="21"/>
        <v>0</v>
      </c>
      <c r="I93" s="23">
        <f t="shared" si="22"/>
        <v>0</v>
      </c>
      <c r="J93" s="23">
        <f t="shared" si="23"/>
        <v>0</v>
      </c>
      <c r="K93" s="23">
        <f t="shared" si="24"/>
        <v>0</v>
      </c>
      <c r="L93" s="23">
        <f t="shared" si="25"/>
        <v>0</v>
      </c>
      <c r="M93" s="23">
        <f t="shared" ca="1" si="17"/>
        <v>-2.5339176971137434E-4</v>
      </c>
      <c r="N93" s="23">
        <f t="shared" ca="1" si="26"/>
        <v>0</v>
      </c>
      <c r="O93" s="85">
        <f t="shared" ca="1" si="27"/>
        <v>0</v>
      </c>
      <c r="P93" s="23">
        <f t="shared" ca="1" si="28"/>
        <v>0</v>
      </c>
      <c r="Q93" s="23">
        <f t="shared" ca="1" si="29"/>
        <v>0</v>
      </c>
      <c r="R93" s="12">
        <f t="shared" ca="1" si="18"/>
        <v>2.5339176971137434E-4</v>
      </c>
    </row>
    <row r="94" spans="1:18" x14ac:dyDescent="0.2">
      <c r="A94" s="77"/>
      <c r="B94" s="77"/>
      <c r="C94" s="77"/>
      <c r="D94" s="78">
        <f t="shared" si="19"/>
        <v>0</v>
      </c>
      <c r="E94" s="78">
        <f t="shared" si="19"/>
        <v>0</v>
      </c>
      <c r="F94" s="23">
        <f t="shared" si="20"/>
        <v>0</v>
      </c>
      <c r="G94" s="23">
        <f t="shared" si="20"/>
        <v>0</v>
      </c>
      <c r="H94" s="23">
        <f t="shared" si="21"/>
        <v>0</v>
      </c>
      <c r="I94" s="23">
        <f t="shared" si="22"/>
        <v>0</v>
      </c>
      <c r="J94" s="23">
        <f t="shared" si="23"/>
        <v>0</v>
      </c>
      <c r="K94" s="23">
        <f t="shared" si="24"/>
        <v>0</v>
      </c>
      <c r="L94" s="23">
        <f t="shared" si="25"/>
        <v>0</v>
      </c>
      <c r="M94" s="23">
        <f t="shared" ca="1" si="17"/>
        <v>-2.5339176971137434E-4</v>
      </c>
      <c r="N94" s="23">
        <f t="shared" ca="1" si="26"/>
        <v>0</v>
      </c>
      <c r="O94" s="85">
        <f t="shared" ca="1" si="27"/>
        <v>0</v>
      </c>
      <c r="P94" s="23">
        <f t="shared" ca="1" si="28"/>
        <v>0</v>
      </c>
      <c r="Q94" s="23">
        <f t="shared" ca="1" si="29"/>
        <v>0</v>
      </c>
      <c r="R94" s="12">
        <f t="shared" ca="1" si="18"/>
        <v>2.5339176971137434E-4</v>
      </c>
    </row>
    <row r="95" spans="1:18" x14ac:dyDescent="0.2">
      <c r="A95" s="77"/>
      <c r="B95" s="77"/>
      <c r="C95" s="77"/>
      <c r="D95" s="78">
        <f t="shared" si="19"/>
        <v>0</v>
      </c>
      <c r="E95" s="78">
        <f t="shared" si="19"/>
        <v>0</v>
      </c>
      <c r="F95" s="23">
        <f t="shared" si="20"/>
        <v>0</v>
      </c>
      <c r="G95" s="23">
        <f t="shared" si="20"/>
        <v>0</v>
      </c>
      <c r="H95" s="23">
        <f t="shared" si="21"/>
        <v>0</v>
      </c>
      <c r="I95" s="23">
        <f t="shared" si="22"/>
        <v>0</v>
      </c>
      <c r="J95" s="23">
        <f t="shared" si="23"/>
        <v>0</v>
      </c>
      <c r="K95" s="23">
        <f t="shared" si="24"/>
        <v>0</v>
      </c>
      <c r="L95" s="23">
        <f t="shared" si="25"/>
        <v>0</v>
      </c>
      <c r="M95" s="23">
        <f t="shared" ca="1" si="17"/>
        <v>-2.5339176971137434E-4</v>
      </c>
      <c r="N95" s="23">
        <f t="shared" ca="1" si="26"/>
        <v>0</v>
      </c>
      <c r="O95" s="85">
        <f t="shared" ca="1" si="27"/>
        <v>0</v>
      </c>
      <c r="P95" s="23">
        <f t="shared" ca="1" si="28"/>
        <v>0</v>
      </c>
      <c r="Q95" s="23">
        <f t="shared" ca="1" si="29"/>
        <v>0</v>
      </c>
      <c r="R95" s="12">
        <f t="shared" ca="1" si="18"/>
        <v>2.5339176971137434E-4</v>
      </c>
    </row>
    <row r="96" spans="1:18" x14ac:dyDescent="0.2">
      <c r="A96" s="77"/>
      <c r="B96" s="77"/>
      <c r="C96" s="77"/>
      <c r="D96" s="78">
        <f t="shared" si="19"/>
        <v>0</v>
      </c>
      <c r="E96" s="78">
        <f t="shared" si="19"/>
        <v>0</v>
      </c>
      <c r="F96" s="23">
        <f t="shared" si="20"/>
        <v>0</v>
      </c>
      <c r="G96" s="23">
        <f t="shared" si="20"/>
        <v>0</v>
      </c>
      <c r="H96" s="23">
        <f t="shared" si="21"/>
        <v>0</v>
      </c>
      <c r="I96" s="23">
        <f t="shared" si="22"/>
        <v>0</v>
      </c>
      <c r="J96" s="23">
        <f t="shared" si="23"/>
        <v>0</v>
      </c>
      <c r="K96" s="23">
        <f t="shared" si="24"/>
        <v>0</v>
      </c>
      <c r="L96" s="23">
        <f t="shared" si="25"/>
        <v>0</v>
      </c>
      <c r="M96" s="23">
        <f t="shared" ca="1" si="17"/>
        <v>-2.5339176971137434E-4</v>
      </c>
      <c r="N96" s="23">
        <f t="shared" ca="1" si="26"/>
        <v>0</v>
      </c>
      <c r="O96" s="85">
        <f t="shared" ca="1" si="27"/>
        <v>0</v>
      </c>
      <c r="P96" s="23">
        <f t="shared" ca="1" si="28"/>
        <v>0</v>
      </c>
      <c r="Q96" s="23">
        <f t="shared" ca="1" si="29"/>
        <v>0</v>
      </c>
      <c r="R96" s="12">
        <f t="shared" ca="1" si="18"/>
        <v>2.5339176971137434E-4</v>
      </c>
    </row>
    <row r="97" spans="1:18" x14ac:dyDescent="0.2">
      <c r="A97" s="77"/>
      <c r="B97" s="77"/>
      <c r="C97" s="77"/>
      <c r="D97" s="78">
        <f t="shared" si="19"/>
        <v>0</v>
      </c>
      <c r="E97" s="78">
        <f t="shared" si="19"/>
        <v>0</v>
      </c>
      <c r="F97" s="23">
        <f t="shared" si="20"/>
        <v>0</v>
      </c>
      <c r="G97" s="23">
        <f t="shared" si="20"/>
        <v>0</v>
      </c>
      <c r="H97" s="23">
        <f t="shared" si="21"/>
        <v>0</v>
      </c>
      <c r="I97" s="23">
        <f t="shared" si="22"/>
        <v>0</v>
      </c>
      <c r="J97" s="23">
        <f t="shared" si="23"/>
        <v>0</v>
      </c>
      <c r="K97" s="23">
        <f t="shared" si="24"/>
        <v>0</v>
      </c>
      <c r="L97" s="23">
        <f t="shared" si="25"/>
        <v>0</v>
      </c>
      <c r="M97" s="23">
        <f t="shared" ca="1" si="17"/>
        <v>-2.5339176971137434E-4</v>
      </c>
      <c r="N97" s="23">
        <f t="shared" ca="1" si="26"/>
        <v>0</v>
      </c>
      <c r="O97" s="85">
        <f t="shared" ca="1" si="27"/>
        <v>0</v>
      </c>
      <c r="P97" s="23">
        <f t="shared" ca="1" si="28"/>
        <v>0</v>
      </c>
      <c r="Q97" s="23">
        <f t="shared" ca="1" si="29"/>
        <v>0</v>
      </c>
      <c r="R97" s="12">
        <f t="shared" ca="1" si="18"/>
        <v>2.5339176971137434E-4</v>
      </c>
    </row>
    <row r="98" spans="1:18" x14ac:dyDescent="0.2">
      <c r="A98" s="77"/>
      <c r="B98" s="77"/>
      <c r="C98" s="77"/>
      <c r="D98" s="78">
        <f t="shared" si="19"/>
        <v>0</v>
      </c>
      <c r="E98" s="78">
        <f t="shared" si="19"/>
        <v>0</v>
      </c>
      <c r="F98" s="23">
        <f t="shared" si="20"/>
        <v>0</v>
      </c>
      <c r="G98" s="23">
        <f t="shared" si="20"/>
        <v>0</v>
      </c>
      <c r="H98" s="23">
        <f t="shared" si="21"/>
        <v>0</v>
      </c>
      <c r="I98" s="23">
        <f t="shared" si="22"/>
        <v>0</v>
      </c>
      <c r="J98" s="23">
        <f t="shared" si="23"/>
        <v>0</v>
      </c>
      <c r="K98" s="23">
        <f t="shared" si="24"/>
        <v>0</v>
      </c>
      <c r="L98" s="23">
        <f t="shared" si="25"/>
        <v>0</v>
      </c>
      <c r="M98" s="23">
        <f t="shared" ca="1" si="17"/>
        <v>-2.5339176971137434E-4</v>
      </c>
      <c r="N98" s="23">
        <f t="shared" ca="1" si="26"/>
        <v>0</v>
      </c>
      <c r="O98" s="85">
        <f t="shared" ca="1" si="27"/>
        <v>0</v>
      </c>
      <c r="P98" s="23">
        <f t="shared" ca="1" si="28"/>
        <v>0</v>
      </c>
      <c r="Q98" s="23">
        <f t="shared" ca="1" si="29"/>
        <v>0</v>
      </c>
      <c r="R98" s="12">
        <f t="shared" ca="1" si="18"/>
        <v>2.5339176971137434E-4</v>
      </c>
    </row>
    <row r="99" spans="1:18" x14ac:dyDescent="0.2">
      <c r="A99" s="77"/>
      <c r="B99" s="77"/>
      <c r="C99" s="77"/>
      <c r="D99" s="78">
        <f t="shared" si="19"/>
        <v>0</v>
      </c>
      <c r="E99" s="78">
        <f t="shared" si="19"/>
        <v>0</v>
      </c>
      <c r="F99" s="23">
        <f t="shared" si="20"/>
        <v>0</v>
      </c>
      <c r="G99" s="23">
        <f t="shared" si="20"/>
        <v>0</v>
      </c>
      <c r="H99" s="23">
        <f t="shared" si="21"/>
        <v>0</v>
      </c>
      <c r="I99" s="23">
        <f t="shared" si="22"/>
        <v>0</v>
      </c>
      <c r="J99" s="23">
        <f t="shared" si="23"/>
        <v>0</v>
      </c>
      <c r="K99" s="23">
        <f t="shared" si="24"/>
        <v>0</v>
      </c>
      <c r="L99" s="23">
        <f t="shared" si="25"/>
        <v>0</v>
      </c>
      <c r="M99" s="23">
        <f t="shared" ca="1" si="17"/>
        <v>-2.5339176971137434E-4</v>
      </c>
      <c r="N99" s="23">
        <f t="shared" ca="1" si="26"/>
        <v>0</v>
      </c>
      <c r="O99" s="85">
        <f t="shared" ca="1" si="27"/>
        <v>0</v>
      </c>
      <c r="P99" s="23">
        <f t="shared" ca="1" si="28"/>
        <v>0</v>
      </c>
      <c r="Q99" s="23">
        <f t="shared" ca="1" si="29"/>
        <v>0</v>
      </c>
      <c r="R99" s="12">
        <f t="shared" ca="1" si="18"/>
        <v>2.5339176971137434E-4</v>
      </c>
    </row>
    <row r="100" spans="1:18" x14ac:dyDescent="0.2">
      <c r="A100" s="77"/>
      <c r="B100" s="77"/>
      <c r="C100" s="77"/>
      <c r="D100" s="78">
        <f t="shared" si="19"/>
        <v>0</v>
      </c>
      <c r="E100" s="78">
        <f t="shared" si="19"/>
        <v>0</v>
      </c>
      <c r="F100" s="23">
        <f t="shared" si="20"/>
        <v>0</v>
      </c>
      <c r="G100" s="23">
        <f t="shared" si="20"/>
        <v>0</v>
      </c>
      <c r="H100" s="23">
        <f t="shared" si="21"/>
        <v>0</v>
      </c>
      <c r="I100" s="23">
        <f t="shared" si="22"/>
        <v>0</v>
      </c>
      <c r="J100" s="23">
        <f t="shared" si="23"/>
        <v>0</v>
      </c>
      <c r="K100" s="23">
        <f t="shared" si="24"/>
        <v>0</v>
      </c>
      <c r="L100" s="23">
        <f t="shared" si="25"/>
        <v>0</v>
      </c>
      <c r="M100" s="23">
        <f t="shared" ca="1" si="17"/>
        <v>-2.5339176971137434E-4</v>
      </c>
      <c r="N100" s="23">
        <f t="shared" ca="1" si="26"/>
        <v>0</v>
      </c>
      <c r="O100" s="85">
        <f t="shared" ca="1" si="27"/>
        <v>0</v>
      </c>
      <c r="P100" s="23">
        <f t="shared" ca="1" si="28"/>
        <v>0</v>
      </c>
      <c r="Q100" s="23">
        <f t="shared" ca="1" si="29"/>
        <v>0</v>
      </c>
      <c r="R100" s="12">
        <f t="shared" ca="1" si="18"/>
        <v>2.5339176971137434E-4</v>
      </c>
    </row>
    <row r="101" spans="1:18" x14ac:dyDescent="0.2">
      <c r="A101" s="77"/>
      <c r="B101" s="77"/>
      <c r="C101" s="77"/>
      <c r="D101" s="78">
        <f t="shared" si="19"/>
        <v>0</v>
      </c>
      <c r="E101" s="78">
        <f t="shared" si="19"/>
        <v>0</v>
      </c>
      <c r="F101" s="23">
        <f t="shared" si="20"/>
        <v>0</v>
      </c>
      <c r="G101" s="23">
        <f t="shared" si="20"/>
        <v>0</v>
      </c>
      <c r="H101" s="23">
        <f t="shared" si="21"/>
        <v>0</v>
      </c>
      <c r="I101" s="23">
        <f t="shared" si="22"/>
        <v>0</v>
      </c>
      <c r="J101" s="23">
        <f t="shared" si="23"/>
        <v>0</v>
      </c>
      <c r="K101" s="23">
        <f t="shared" si="24"/>
        <v>0</v>
      </c>
      <c r="L101" s="23">
        <f t="shared" si="25"/>
        <v>0</v>
      </c>
      <c r="M101" s="23">
        <f t="shared" ca="1" si="17"/>
        <v>-2.5339176971137434E-4</v>
      </c>
      <c r="N101" s="23">
        <f t="shared" ca="1" si="26"/>
        <v>0</v>
      </c>
      <c r="O101" s="85">
        <f t="shared" ca="1" si="27"/>
        <v>0</v>
      </c>
      <c r="P101" s="23">
        <f t="shared" ca="1" si="28"/>
        <v>0</v>
      </c>
      <c r="Q101" s="23">
        <f t="shared" ca="1" si="29"/>
        <v>0</v>
      </c>
      <c r="R101" s="12">
        <f t="shared" ca="1" si="18"/>
        <v>2.5339176971137434E-4</v>
      </c>
    </row>
    <row r="102" spans="1:18" x14ac:dyDescent="0.2">
      <c r="A102" s="77"/>
      <c r="B102" s="77"/>
      <c r="C102" s="77"/>
      <c r="D102" s="78">
        <f t="shared" si="19"/>
        <v>0</v>
      </c>
      <c r="E102" s="78">
        <f t="shared" si="19"/>
        <v>0</v>
      </c>
      <c r="F102" s="23">
        <f t="shared" si="20"/>
        <v>0</v>
      </c>
      <c r="G102" s="23">
        <f t="shared" si="20"/>
        <v>0</v>
      </c>
      <c r="H102" s="23">
        <f t="shared" si="21"/>
        <v>0</v>
      </c>
      <c r="I102" s="23">
        <f t="shared" si="22"/>
        <v>0</v>
      </c>
      <c r="J102" s="23">
        <f t="shared" si="23"/>
        <v>0</v>
      </c>
      <c r="K102" s="23">
        <f t="shared" si="24"/>
        <v>0</v>
      </c>
      <c r="L102" s="23">
        <f t="shared" si="25"/>
        <v>0</v>
      </c>
      <c r="M102" s="23">
        <f t="shared" ca="1" si="17"/>
        <v>-2.5339176971137434E-4</v>
      </c>
      <c r="N102" s="23">
        <f t="shared" ca="1" si="26"/>
        <v>0</v>
      </c>
      <c r="O102" s="85">
        <f t="shared" ca="1" si="27"/>
        <v>0</v>
      </c>
      <c r="P102" s="23">
        <f t="shared" ca="1" si="28"/>
        <v>0</v>
      </c>
      <c r="Q102" s="23">
        <f t="shared" ca="1" si="29"/>
        <v>0</v>
      </c>
      <c r="R102" s="12">
        <f t="shared" ca="1" si="18"/>
        <v>2.5339176971137434E-4</v>
      </c>
    </row>
    <row r="103" spans="1:18" x14ac:dyDescent="0.2">
      <c r="A103" s="77"/>
      <c r="B103" s="77"/>
      <c r="C103" s="77"/>
      <c r="D103" s="78">
        <f t="shared" si="19"/>
        <v>0</v>
      </c>
      <c r="E103" s="78">
        <f t="shared" si="19"/>
        <v>0</v>
      </c>
      <c r="F103" s="23">
        <f t="shared" si="20"/>
        <v>0</v>
      </c>
      <c r="G103" s="23">
        <f t="shared" si="20"/>
        <v>0</v>
      </c>
      <c r="H103" s="23">
        <f t="shared" si="21"/>
        <v>0</v>
      </c>
      <c r="I103" s="23">
        <f t="shared" si="22"/>
        <v>0</v>
      </c>
      <c r="J103" s="23">
        <f t="shared" si="23"/>
        <v>0</v>
      </c>
      <c r="K103" s="23">
        <f t="shared" si="24"/>
        <v>0</v>
      </c>
      <c r="L103" s="23">
        <f t="shared" si="25"/>
        <v>0</v>
      </c>
      <c r="M103" s="23">
        <f t="shared" ca="1" si="17"/>
        <v>-2.5339176971137434E-4</v>
      </c>
      <c r="N103" s="23">
        <f t="shared" ca="1" si="26"/>
        <v>0</v>
      </c>
      <c r="O103" s="85">
        <f t="shared" ca="1" si="27"/>
        <v>0</v>
      </c>
      <c r="P103" s="23">
        <f t="shared" ca="1" si="28"/>
        <v>0</v>
      </c>
      <c r="Q103" s="23">
        <f t="shared" ca="1" si="29"/>
        <v>0</v>
      </c>
      <c r="R103" s="12">
        <f t="shared" ca="1" si="18"/>
        <v>2.5339176971137434E-4</v>
      </c>
    </row>
    <row r="104" spans="1:18" x14ac:dyDescent="0.2">
      <c r="A104" s="77"/>
      <c r="B104" s="77"/>
      <c r="C104" s="77"/>
      <c r="D104" s="78">
        <f t="shared" si="19"/>
        <v>0</v>
      </c>
      <c r="E104" s="78">
        <f t="shared" si="19"/>
        <v>0</v>
      </c>
      <c r="F104" s="23">
        <f t="shared" si="20"/>
        <v>0</v>
      </c>
      <c r="G104" s="23">
        <f t="shared" si="20"/>
        <v>0</v>
      </c>
      <c r="H104" s="23">
        <f t="shared" si="21"/>
        <v>0</v>
      </c>
      <c r="I104" s="23">
        <f t="shared" si="22"/>
        <v>0</v>
      </c>
      <c r="J104" s="23">
        <f t="shared" si="23"/>
        <v>0</v>
      </c>
      <c r="K104" s="23">
        <f t="shared" si="24"/>
        <v>0</v>
      </c>
      <c r="L104" s="23">
        <f t="shared" si="25"/>
        <v>0</v>
      </c>
      <c r="M104" s="23">
        <f t="shared" ca="1" si="17"/>
        <v>-2.5339176971137434E-4</v>
      </c>
      <c r="N104" s="23">
        <f t="shared" ca="1" si="26"/>
        <v>0</v>
      </c>
      <c r="O104" s="85">
        <f t="shared" ca="1" si="27"/>
        <v>0</v>
      </c>
      <c r="P104" s="23">
        <f t="shared" ca="1" si="28"/>
        <v>0</v>
      </c>
      <c r="Q104" s="23">
        <f t="shared" ca="1" si="29"/>
        <v>0</v>
      </c>
      <c r="R104" s="12">
        <f t="shared" ca="1" si="18"/>
        <v>2.5339176971137434E-4</v>
      </c>
    </row>
    <row r="105" spans="1:18" x14ac:dyDescent="0.2">
      <c r="A105" s="77"/>
      <c r="B105" s="77"/>
      <c r="C105" s="77"/>
      <c r="D105" s="78">
        <f t="shared" si="19"/>
        <v>0</v>
      </c>
      <c r="E105" s="78">
        <f t="shared" si="19"/>
        <v>0</v>
      </c>
      <c r="F105" s="23">
        <f t="shared" si="20"/>
        <v>0</v>
      </c>
      <c r="G105" s="23">
        <f t="shared" si="20"/>
        <v>0</v>
      </c>
      <c r="H105" s="23">
        <f t="shared" si="21"/>
        <v>0</v>
      </c>
      <c r="I105" s="23">
        <f t="shared" si="22"/>
        <v>0</v>
      </c>
      <c r="J105" s="23">
        <f t="shared" si="23"/>
        <v>0</v>
      </c>
      <c r="K105" s="23">
        <f t="shared" si="24"/>
        <v>0</v>
      </c>
      <c r="L105" s="23">
        <f t="shared" si="25"/>
        <v>0</v>
      </c>
      <c r="M105" s="23">
        <f t="shared" ca="1" si="17"/>
        <v>-2.5339176971137434E-4</v>
      </c>
      <c r="N105" s="23">
        <f t="shared" ca="1" si="26"/>
        <v>0</v>
      </c>
      <c r="O105" s="85">
        <f t="shared" ca="1" si="27"/>
        <v>0</v>
      </c>
      <c r="P105" s="23">
        <f t="shared" ca="1" si="28"/>
        <v>0</v>
      </c>
      <c r="Q105" s="23">
        <f t="shared" ca="1" si="29"/>
        <v>0</v>
      </c>
      <c r="R105" s="12">
        <f t="shared" ca="1" si="18"/>
        <v>2.5339176971137434E-4</v>
      </c>
    </row>
    <row r="106" spans="1:18" x14ac:dyDescent="0.2">
      <c r="A106" s="77"/>
      <c r="B106" s="77"/>
      <c r="C106" s="77"/>
      <c r="D106" s="78">
        <f t="shared" si="19"/>
        <v>0</v>
      </c>
      <c r="E106" s="78">
        <f t="shared" si="19"/>
        <v>0</v>
      </c>
      <c r="F106" s="23">
        <f t="shared" si="20"/>
        <v>0</v>
      </c>
      <c r="G106" s="23">
        <f t="shared" si="20"/>
        <v>0</v>
      </c>
      <c r="H106" s="23">
        <f t="shared" si="21"/>
        <v>0</v>
      </c>
      <c r="I106" s="23">
        <f t="shared" si="22"/>
        <v>0</v>
      </c>
      <c r="J106" s="23">
        <f t="shared" si="23"/>
        <v>0</v>
      </c>
      <c r="K106" s="23">
        <f t="shared" si="24"/>
        <v>0</v>
      </c>
      <c r="L106" s="23">
        <f t="shared" si="25"/>
        <v>0</v>
      </c>
      <c r="M106" s="23">
        <f t="shared" ca="1" si="17"/>
        <v>-2.5339176971137434E-4</v>
      </c>
      <c r="N106" s="23">
        <f t="shared" ca="1" si="26"/>
        <v>0</v>
      </c>
      <c r="O106" s="85">
        <f t="shared" ca="1" si="27"/>
        <v>0</v>
      </c>
      <c r="P106" s="23">
        <f t="shared" ca="1" si="28"/>
        <v>0</v>
      </c>
      <c r="Q106" s="23">
        <f t="shared" ca="1" si="29"/>
        <v>0</v>
      </c>
      <c r="R106" s="12">
        <f t="shared" ca="1" si="18"/>
        <v>2.5339176971137434E-4</v>
      </c>
    </row>
    <row r="107" spans="1:18" x14ac:dyDescent="0.2">
      <c r="A107" s="77"/>
      <c r="B107" s="77"/>
      <c r="C107" s="77"/>
      <c r="D107" s="78">
        <f t="shared" si="19"/>
        <v>0</v>
      </c>
      <c r="E107" s="78">
        <f t="shared" si="19"/>
        <v>0</v>
      </c>
      <c r="F107" s="23">
        <f t="shared" si="20"/>
        <v>0</v>
      </c>
      <c r="G107" s="23">
        <f t="shared" si="20"/>
        <v>0</v>
      </c>
      <c r="H107" s="23">
        <f t="shared" si="21"/>
        <v>0</v>
      </c>
      <c r="I107" s="23">
        <f t="shared" si="22"/>
        <v>0</v>
      </c>
      <c r="J107" s="23">
        <f t="shared" si="23"/>
        <v>0</v>
      </c>
      <c r="K107" s="23">
        <f t="shared" si="24"/>
        <v>0</v>
      </c>
      <c r="L107" s="23">
        <f t="shared" si="25"/>
        <v>0</v>
      </c>
      <c r="M107" s="23">
        <f t="shared" ca="1" si="17"/>
        <v>-2.5339176971137434E-4</v>
      </c>
      <c r="N107" s="23">
        <f t="shared" ca="1" si="26"/>
        <v>0</v>
      </c>
      <c r="O107" s="85">
        <f t="shared" ca="1" si="27"/>
        <v>0</v>
      </c>
      <c r="P107" s="23">
        <f t="shared" ca="1" si="28"/>
        <v>0</v>
      </c>
      <c r="Q107" s="23">
        <f t="shared" ca="1" si="29"/>
        <v>0</v>
      </c>
      <c r="R107" s="12">
        <f t="shared" ca="1" si="18"/>
        <v>2.5339176971137434E-4</v>
      </c>
    </row>
    <row r="108" spans="1:18" x14ac:dyDescent="0.2">
      <c r="A108" s="77"/>
      <c r="B108" s="77"/>
      <c r="C108" s="77"/>
      <c r="D108" s="78">
        <f t="shared" si="19"/>
        <v>0</v>
      </c>
      <c r="E108" s="78">
        <f t="shared" si="19"/>
        <v>0</v>
      </c>
      <c r="F108" s="23">
        <f t="shared" si="20"/>
        <v>0</v>
      </c>
      <c r="G108" s="23">
        <f t="shared" si="20"/>
        <v>0</v>
      </c>
      <c r="H108" s="23">
        <f t="shared" si="21"/>
        <v>0</v>
      </c>
      <c r="I108" s="23">
        <f t="shared" si="22"/>
        <v>0</v>
      </c>
      <c r="J108" s="23">
        <f t="shared" si="23"/>
        <v>0</v>
      </c>
      <c r="K108" s="23">
        <f t="shared" si="24"/>
        <v>0</v>
      </c>
      <c r="L108" s="23">
        <f t="shared" si="25"/>
        <v>0</v>
      </c>
      <c r="M108" s="23">
        <f t="shared" ca="1" si="17"/>
        <v>-2.5339176971137434E-4</v>
      </c>
      <c r="N108" s="23">
        <f t="shared" ca="1" si="26"/>
        <v>0</v>
      </c>
      <c r="O108" s="85">
        <f t="shared" ca="1" si="27"/>
        <v>0</v>
      </c>
      <c r="P108" s="23">
        <f t="shared" ca="1" si="28"/>
        <v>0</v>
      </c>
      <c r="Q108" s="23">
        <f t="shared" ca="1" si="29"/>
        <v>0</v>
      </c>
      <c r="R108" s="12">
        <f t="shared" ca="1" si="18"/>
        <v>2.5339176971137434E-4</v>
      </c>
    </row>
    <row r="109" spans="1:18" x14ac:dyDescent="0.2">
      <c r="A109" s="77"/>
      <c r="B109" s="77"/>
      <c r="C109" s="77"/>
      <c r="D109" s="78">
        <f t="shared" si="19"/>
        <v>0</v>
      </c>
      <c r="E109" s="78">
        <f t="shared" si="19"/>
        <v>0</v>
      </c>
      <c r="F109" s="23">
        <f t="shared" si="20"/>
        <v>0</v>
      </c>
      <c r="G109" s="23">
        <f t="shared" si="20"/>
        <v>0</v>
      </c>
      <c r="H109" s="23">
        <f t="shared" si="21"/>
        <v>0</v>
      </c>
      <c r="I109" s="23">
        <f t="shared" si="22"/>
        <v>0</v>
      </c>
      <c r="J109" s="23">
        <f t="shared" si="23"/>
        <v>0</v>
      </c>
      <c r="K109" s="23">
        <f t="shared" si="24"/>
        <v>0</v>
      </c>
      <c r="L109" s="23">
        <f t="shared" si="25"/>
        <v>0</v>
      </c>
      <c r="M109" s="23">
        <f t="shared" ca="1" si="17"/>
        <v>-2.5339176971137434E-4</v>
      </c>
      <c r="N109" s="23">
        <f t="shared" ca="1" si="26"/>
        <v>0</v>
      </c>
      <c r="O109" s="85">
        <f t="shared" ca="1" si="27"/>
        <v>0</v>
      </c>
      <c r="P109" s="23">
        <f t="shared" ca="1" si="28"/>
        <v>0</v>
      </c>
      <c r="Q109" s="23">
        <f t="shared" ca="1" si="29"/>
        <v>0</v>
      </c>
      <c r="R109" s="12">
        <f t="shared" ca="1" si="18"/>
        <v>2.5339176971137434E-4</v>
      </c>
    </row>
    <row r="110" spans="1:18" x14ac:dyDescent="0.2">
      <c r="A110" s="77"/>
      <c r="B110" s="77"/>
      <c r="C110" s="77"/>
      <c r="D110" s="78">
        <f t="shared" si="19"/>
        <v>0</v>
      </c>
      <c r="E110" s="78">
        <f t="shared" si="19"/>
        <v>0</v>
      </c>
      <c r="F110" s="23">
        <f t="shared" si="20"/>
        <v>0</v>
      </c>
      <c r="G110" s="23">
        <f t="shared" si="20"/>
        <v>0</v>
      </c>
      <c r="H110" s="23">
        <f t="shared" si="21"/>
        <v>0</v>
      </c>
      <c r="I110" s="23">
        <f t="shared" si="22"/>
        <v>0</v>
      </c>
      <c r="J110" s="23">
        <f t="shared" si="23"/>
        <v>0</v>
      </c>
      <c r="K110" s="23">
        <f t="shared" si="24"/>
        <v>0</v>
      </c>
      <c r="L110" s="23">
        <f t="shared" si="25"/>
        <v>0</v>
      </c>
      <c r="M110" s="23">
        <f t="shared" ca="1" si="17"/>
        <v>-2.5339176971137434E-4</v>
      </c>
      <c r="N110" s="23">
        <f t="shared" ca="1" si="26"/>
        <v>0</v>
      </c>
      <c r="O110" s="85">
        <f t="shared" ca="1" si="27"/>
        <v>0</v>
      </c>
      <c r="P110" s="23">
        <f t="shared" ca="1" si="28"/>
        <v>0</v>
      </c>
      <c r="Q110" s="23">
        <f t="shared" ca="1" si="29"/>
        <v>0</v>
      </c>
      <c r="R110" s="12">
        <f t="shared" ca="1" si="18"/>
        <v>2.5339176971137434E-4</v>
      </c>
    </row>
    <row r="111" spans="1:18" x14ac:dyDescent="0.2">
      <c r="A111" s="77"/>
      <c r="B111" s="77"/>
      <c r="C111" s="77"/>
      <c r="D111" s="78">
        <f t="shared" si="19"/>
        <v>0</v>
      </c>
      <c r="E111" s="78">
        <f t="shared" si="19"/>
        <v>0</v>
      </c>
      <c r="F111" s="23">
        <f t="shared" si="20"/>
        <v>0</v>
      </c>
      <c r="G111" s="23">
        <f t="shared" si="20"/>
        <v>0</v>
      </c>
      <c r="H111" s="23">
        <f t="shared" si="21"/>
        <v>0</v>
      </c>
      <c r="I111" s="23">
        <f t="shared" si="22"/>
        <v>0</v>
      </c>
      <c r="J111" s="23">
        <f t="shared" si="23"/>
        <v>0</v>
      </c>
      <c r="K111" s="23">
        <f t="shared" si="24"/>
        <v>0</v>
      </c>
      <c r="L111" s="23">
        <f t="shared" si="25"/>
        <v>0</v>
      </c>
      <c r="M111" s="23">
        <f t="shared" ca="1" si="17"/>
        <v>-2.5339176971137434E-4</v>
      </c>
      <c r="N111" s="23">
        <f t="shared" ca="1" si="26"/>
        <v>0</v>
      </c>
      <c r="O111" s="85">
        <f t="shared" ca="1" si="27"/>
        <v>0</v>
      </c>
      <c r="P111" s="23">
        <f t="shared" ca="1" si="28"/>
        <v>0</v>
      </c>
      <c r="Q111" s="23">
        <f t="shared" ca="1" si="29"/>
        <v>0</v>
      </c>
      <c r="R111" s="12">
        <f t="shared" ca="1" si="18"/>
        <v>2.5339176971137434E-4</v>
      </c>
    </row>
    <row r="112" spans="1:18" x14ac:dyDescent="0.2">
      <c r="A112" s="77"/>
      <c r="B112" s="77"/>
      <c r="C112" s="77"/>
      <c r="D112" s="78">
        <f t="shared" si="19"/>
        <v>0</v>
      </c>
      <c r="E112" s="78">
        <f t="shared" si="19"/>
        <v>0</v>
      </c>
      <c r="F112" s="23">
        <f t="shared" si="20"/>
        <v>0</v>
      </c>
      <c r="G112" s="23">
        <f t="shared" si="20"/>
        <v>0</v>
      </c>
      <c r="H112" s="23">
        <f t="shared" si="21"/>
        <v>0</v>
      </c>
      <c r="I112" s="23">
        <f t="shared" si="22"/>
        <v>0</v>
      </c>
      <c r="J112" s="23">
        <f t="shared" si="23"/>
        <v>0</v>
      </c>
      <c r="K112" s="23">
        <f t="shared" si="24"/>
        <v>0</v>
      </c>
      <c r="L112" s="23">
        <f t="shared" si="25"/>
        <v>0</v>
      </c>
      <c r="M112" s="23">
        <f t="shared" ca="1" si="17"/>
        <v>-2.5339176971137434E-4</v>
      </c>
      <c r="N112" s="23">
        <f t="shared" ca="1" si="26"/>
        <v>0</v>
      </c>
      <c r="O112" s="85">
        <f t="shared" ca="1" si="27"/>
        <v>0</v>
      </c>
      <c r="P112" s="23">
        <f t="shared" ca="1" si="28"/>
        <v>0</v>
      </c>
      <c r="Q112" s="23">
        <f t="shared" ca="1" si="29"/>
        <v>0</v>
      </c>
      <c r="R112" s="12">
        <f t="shared" ca="1" si="18"/>
        <v>2.5339176971137434E-4</v>
      </c>
    </row>
    <row r="113" spans="1:18" x14ac:dyDescent="0.2">
      <c r="A113" s="77"/>
      <c r="B113" s="77"/>
      <c r="C113" s="77"/>
      <c r="D113" s="78">
        <f t="shared" si="19"/>
        <v>0</v>
      </c>
      <c r="E113" s="78">
        <f t="shared" si="19"/>
        <v>0</v>
      </c>
      <c r="F113" s="23">
        <f t="shared" si="20"/>
        <v>0</v>
      </c>
      <c r="G113" s="23">
        <f t="shared" si="20"/>
        <v>0</v>
      </c>
      <c r="H113" s="23">
        <f t="shared" si="21"/>
        <v>0</v>
      </c>
      <c r="I113" s="23">
        <f t="shared" si="22"/>
        <v>0</v>
      </c>
      <c r="J113" s="23">
        <f t="shared" si="23"/>
        <v>0</v>
      </c>
      <c r="K113" s="23">
        <f t="shared" si="24"/>
        <v>0</v>
      </c>
      <c r="L113" s="23">
        <f t="shared" si="25"/>
        <v>0</v>
      </c>
      <c r="M113" s="23">
        <f t="shared" ca="1" si="17"/>
        <v>-2.5339176971137434E-4</v>
      </c>
      <c r="N113" s="23">
        <f t="shared" ca="1" si="26"/>
        <v>0</v>
      </c>
      <c r="O113" s="85">
        <f t="shared" ca="1" si="27"/>
        <v>0</v>
      </c>
      <c r="P113" s="23">
        <f t="shared" ca="1" si="28"/>
        <v>0</v>
      </c>
      <c r="Q113" s="23">
        <f t="shared" ca="1" si="29"/>
        <v>0</v>
      </c>
      <c r="R113" s="12">
        <f t="shared" ca="1" si="18"/>
        <v>2.5339176971137434E-4</v>
      </c>
    </row>
    <row r="114" spans="1:18" x14ac:dyDescent="0.2">
      <c r="A114" s="77"/>
      <c r="B114" s="77"/>
      <c r="C114" s="77"/>
      <c r="D114" s="78">
        <f t="shared" si="19"/>
        <v>0</v>
      </c>
      <c r="E114" s="78">
        <f t="shared" si="19"/>
        <v>0</v>
      </c>
      <c r="F114" s="23">
        <f t="shared" si="20"/>
        <v>0</v>
      </c>
      <c r="G114" s="23">
        <f t="shared" si="20"/>
        <v>0</v>
      </c>
      <c r="H114" s="23">
        <f t="shared" si="21"/>
        <v>0</v>
      </c>
      <c r="I114" s="23">
        <f t="shared" si="22"/>
        <v>0</v>
      </c>
      <c r="J114" s="23">
        <f t="shared" si="23"/>
        <v>0</v>
      </c>
      <c r="K114" s="23">
        <f t="shared" si="24"/>
        <v>0</v>
      </c>
      <c r="L114" s="23">
        <f t="shared" si="25"/>
        <v>0</v>
      </c>
      <c r="M114" s="23">
        <f t="shared" ca="1" si="17"/>
        <v>-2.5339176971137434E-4</v>
      </c>
      <c r="N114" s="23">
        <f t="shared" ca="1" si="26"/>
        <v>0</v>
      </c>
      <c r="O114" s="85">
        <f t="shared" ca="1" si="27"/>
        <v>0</v>
      </c>
      <c r="P114" s="23">
        <f t="shared" ca="1" si="28"/>
        <v>0</v>
      </c>
      <c r="Q114" s="23">
        <f t="shared" ca="1" si="29"/>
        <v>0</v>
      </c>
      <c r="R114" s="12">
        <f t="shared" ca="1" si="18"/>
        <v>2.5339176971137434E-4</v>
      </c>
    </row>
    <row r="115" spans="1:18" x14ac:dyDescent="0.2">
      <c r="A115" s="77"/>
      <c r="B115" s="77"/>
      <c r="C115" s="77"/>
      <c r="D115" s="78">
        <f t="shared" si="19"/>
        <v>0</v>
      </c>
      <c r="E115" s="78">
        <f t="shared" si="19"/>
        <v>0</v>
      </c>
      <c r="F115" s="23">
        <f t="shared" si="20"/>
        <v>0</v>
      </c>
      <c r="G115" s="23">
        <f t="shared" si="20"/>
        <v>0</v>
      </c>
      <c r="H115" s="23">
        <f t="shared" si="21"/>
        <v>0</v>
      </c>
      <c r="I115" s="23">
        <f t="shared" si="22"/>
        <v>0</v>
      </c>
      <c r="J115" s="23">
        <f t="shared" si="23"/>
        <v>0</v>
      </c>
      <c r="K115" s="23">
        <f t="shared" si="24"/>
        <v>0</v>
      </c>
      <c r="L115" s="23">
        <f t="shared" si="25"/>
        <v>0</v>
      </c>
      <c r="M115" s="23">
        <f t="shared" ca="1" si="17"/>
        <v>-2.5339176971137434E-4</v>
      </c>
      <c r="N115" s="23">
        <f t="shared" ca="1" si="26"/>
        <v>0</v>
      </c>
      <c r="O115" s="85">
        <f t="shared" ca="1" si="27"/>
        <v>0</v>
      </c>
      <c r="P115" s="23">
        <f t="shared" ca="1" si="28"/>
        <v>0</v>
      </c>
      <c r="Q115" s="23">
        <f t="shared" ca="1" si="29"/>
        <v>0</v>
      </c>
      <c r="R115" s="12">
        <f t="shared" ca="1" si="18"/>
        <v>2.5339176971137434E-4</v>
      </c>
    </row>
    <row r="116" spans="1:18" x14ac:dyDescent="0.2">
      <c r="A116" s="77"/>
      <c r="B116" s="77"/>
      <c r="C116" s="77"/>
      <c r="D116" s="78">
        <f t="shared" si="19"/>
        <v>0</v>
      </c>
      <c r="E116" s="78">
        <f t="shared" si="19"/>
        <v>0</v>
      </c>
      <c r="F116" s="23">
        <f t="shared" si="20"/>
        <v>0</v>
      </c>
      <c r="G116" s="23">
        <f t="shared" si="20"/>
        <v>0</v>
      </c>
      <c r="H116" s="23">
        <f t="shared" si="21"/>
        <v>0</v>
      </c>
      <c r="I116" s="23">
        <f t="shared" si="22"/>
        <v>0</v>
      </c>
      <c r="J116" s="23">
        <f t="shared" si="23"/>
        <v>0</v>
      </c>
      <c r="K116" s="23">
        <f t="shared" si="24"/>
        <v>0</v>
      </c>
      <c r="L116" s="23">
        <f t="shared" si="25"/>
        <v>0</v>
      </c>
      <c r="M116" s="23">
        <f t="shared" ca="1" si="17"/>
        <v>-2.5339176971137434E-4</v>
      </c>
      <c r="N116" s="23">
        <f t="shared" ca="1" si="26"/>
        <v>0</v>
      </c>
      <c r="O116" s="85">
        <f t="shared" ca="1" si="27"/>
        <v>0</v>
      </c>
      <c r="P116" s="23">
        <f t="shared" ca="1" si="28"/>
        <v>0</v>
      </c>
      <c r="Q116" s="23">
        <f t="shared" ca="1" si="29"/>
        <v>0</v>
      </c>
      <c r="R116" s="12">
        <f t="shared" ca="1" si="18"/>
        <v>2.5339176971137434E-4</v>
      </c>
    </row>
    <row r="117" spans="1:18" x14ac:dyDescent="0.2">
      <c r="A117" s="77"/>
      <c r="B117" s="77"/>
      <c r="C117" s="77"/>
      <c r="D117" s="78">
        <f t="shared" si="19"/>
        <v>0</v>
      </c>
      <c r="E117" s="78">
        <f t="shared" si="19"/>
        <v>0</v>
      </c>
      <c r="F117" s="23">
        <f t="shared" si="20"/>
        <v>0</v>
      </c>
      <c r="G117" s="23">
        <f t="shared" si="20"/>
        <v>0</v>
      </c>
      <c r="H117" s="23">
        <f t="shared" si="21"/>
        <v>0</v>
      </c>
      <c r="I117" s="23">
        <f t="shared" si="22"/>
        <v>0</v>
      </c>
      <c r="J117" s="23">
        <f t="shared" si="23"/>
        <v>0</v>
      </c>
      <c r="K117" s="23">
        <f t="shared" si="24"/>
        <v>0</v>
      </c>
      <c r="L117" s="23">
        <f t="shared" si="25"/>
        <v>0</v>
      </c>
      <c r="M117" s="23">
        <f t="shared" ca="1" si="17"/>
        <v>-2.5339176971137434E-4</v>
      </c>
      <c r="N117" s="23">
        <f t="shared" ca="1" si="26"/>
        <v>0</v>
      </c>
      <c r="O117" s="85">
        <f t="shared" ca="1" si="27"/>
        <v>0</v>
      </c>
      <c r="P117" s="23">
        <f t="shared" ca="1" si="28"/>
        <v>0</v>
      </c>
      <c r="Q117" s="23">
        <f t="shared" ca="1" si="29"/>
        <v>0</v>
      </c>
      <c r="R117" s="12">
        <f t="shared" ca="1" si="18"/>
        <v>2.5339176971137434E-4</v>
      </c>
    </row>
    <row r="118" spans="1:18" x14ac:dyDescent="0.2">
      <c r="A118" s="77"/>
      <c r="B118" s="77"/>
      <c r="C118" s="77"/>
      <c r="D118" s="78">
        <f t="shared" si="19"/>
        <v>0</v>
      </c>
      <c r="E118" s="78">
        <f t="shared" si="19"/>
        <v>0</v>
      </c>
      <c r="F118" s="23">
        <f t="shared" si="20"/>
        <v>0</v>
      </c>
      <c r="G118" s="23">
        <f t="shared" si="20"/>
        <v>0</v>
      </c>
      <c r="H118" s="23">
        <f t="shared" si="21"/>
        <v>0</v>
      </c>
      <c r="I118" s="23">
        <f t="shared" si="22"/>
        <v>0</v>
      </c>
      <c r="J118" s="23">
        <f t="shared" si="23"/>
        <v>0</v>
      </c>
      <c r="K118" s="23">
        <f t="shared" si="24"/>
        <v>0</v>
      </c>
      <c r="L118" s="23">
        <f t="shared" si="25"/>
        <v>0</v>
      </c>
      <c r="M118" s="23">
        <f t="shared" ca="1" si="17"/>
        <v>-2.5339176971137434E-4</v>
      </c>
      <c r="N118" s="23">
        <f t="shared" ca="1" si="26"/>
        <v>0</v>
      </c>
      <c r="O118" s="85">
        <f t="shared" ca="1" si="27"/>
        <v>0</v>
      </c>
      <c r="P118" s="23">
        <f t="shared" ca="1" si="28"/>
        <v>0</v>
      </c>
      <c r="Q118" s="23">
        <f t="shared" ca="1" si="29"/>
        <v>0</v>
      </c>
      <c r="R118" s="12">
        <f t="shared" ca="1" si="18"/>
        <v>2.5339176971137434E-4</v>
      </c>
    </row>
    <row r="119" spans="1:18" x14ac:dyDescent="0.2">
      <c r="A119" s="77"/>
      <c r="B119" s="77"/>
      <c r="C119" s="77"/>
      <c r="D119" s="78">
        <f t="shared" si="19"/>
        <v>0</v>
      </c>
      <c r="E119" s="78">
        <f t="shared" si="19"/>
        <v>0</v>
      </c>
      <c r="F119" s="23">
        <f t="shared" si="20"/>
        <v>0</v>
      </c>
      <c r="G119" s="23">
        <f t="shared" si="20"/>
        <v>0</v>
      </c>
      <c r="H119" s="23">
        <f t="shared" si="21"/>
        <v>0</v>
      </c>
      <c r="I119" s="23">
        <f t="shared" si="22"/>
        <v>0</v>
      </c>
      <c r="J119" s="23">
        <f t="shared" si="23"/>
        <v>0</v>
      </c>
      <c r="K119" s="23">
        <f t="shared" si="24"/>
        <v>0</v>
      </c>
      <c r="L119" s="23">
        <f t="shared" si="25"/>
        <v>0</v>
      </c>
      <c r="M119" s="23">
        <f t="shared" ca="1" si="17"/>
        <v>-2.5339176971137434E-4</v>
      </c>
      <c r="N119" s="23">
        <f t="shared" ca="1" si="26"/>
        <v>0</v>
      </c>
      <c r="O119" s="85">
        <f t="shared" ca="1" si="27"/>
        <v>0</v>
      </c>
      <c r="P119" s="23">
        <f t="shared" ca="1" si="28"/>
        <v>0</v>
      </c>
      <c r="Q119" s="23">
        <f t="shared" ca="1" si="29"/>
        <v>0</v>
      </c>
      <c r="R119" s="12">
        <f t="shared" ca="1" si="18"/>
        <v>2.5339176971137434E-4</v>
      </c>
    </row>
    <row r="120" spans="1:18" x14ac:dyDescent="0.2">
      <c r="A120" s="77"/>
      <c r="B120" s="77"/>
      <c r="C120" s="77"/>
      <c r="D120" s="78">
        <f t="shared" si="19"/>
        <v>0</v>
      </c>
      <c r="E120" s="78">
        <f t="shared" si="19"/>
        <v>0</v>
      </c>
      <c r="F120" s="23">
        <f t="shared" si="20"/>
        <v>0</v>
      </c>
      <c r="G120" s="23">
        <f t="shared" si="20"/>
        <v>0</v>
      </c>
      <c r="H120" s="23">
        <f t="shared" si="21"/>
        <v>0</v>
      </c>
      <c r="I120" s="23">
        <f t="shared" si="22"/>
        <v>0</v>
      </c>
      <c r="J120" s="23">
        <f t="shared" si="23"/>
        <v>0</v>
      </c>
      <c r="K120" s="23">
        <f t="shared" si="24"/>
        <v>0</v>
      </c>
      <c r="L120" s="23">
        <f t="shared" si="25"/>
        <v>0</v>
      </c>
      <c r="M120" s="23">
        <f t="shared" ca="1" si="17"/>
        <v>-2.5339176971137434E-4</v>
      </c>
      <c r="N120" s="23">
        <f t="shared" ca="1" si="26"/>
        <v>0</v>
      </c>
      <c r="O120" s="85">
        <f t="shared" ca="1" si="27"/>
        <v>0</v>
      </c>
      <c r="P120" s="23">
        <f t="shared" ca="1" si="28"/>
        <v>0</v>
      </c>
      <c r="Q120" s="23">
        <f t="shared" ca="1" si="29"/>
        <v>0</v>
      </c>
      <c r="R120" s="12">
        <f t="shared" ca="1" si="18"/>
        <v>2.5339176971137434E-4</v>
      </c>
    </row>
    <row r="121" spans="1:18" x14ac:dyDescent="0.2">
      <c r="A121" s="77"/>
      <c r="B121" s="77"/>
      <c r="C121" s="77"/>
      <c r="D121" s="78">
        <f t="shared" si="19"/>
        <v>0</v>
      </c>
      <c r="E121" s="78">
        <f t="shared" si="19"/>
        <v>0</v>
      </c>
      <c r="F121" s="23">
        <f t="shared" si="20"/>
        <v>0</v>
      </c>
      <c r="G121" s="23">
        <f t="shared" si="20"/>
        <v>0</v>
      </c>
      <c r="H121" s="23">
        <f t="shared" si="21"/>
        <v>0</v>
      </c>
      <c r="I121" s="23">
        <f t="shared" si="22"/>
        <v>0</v>
      </c>
      <c r="J121" s="23">
        <f t="shared" si="23"/>
        <v>0</v>
      </c>
      <c r="K121" s="23">
        <f t="shared" si="24"/>
        <v>0</v>
      </c>
      <c r="L121" s="23">
        <f t="shared" si="25"/>
        <v>0</v>
      </c>
      <c r="M121" s="23">
        <f t="shared" ca="1" si="17"/>
        <v>-2.5339176971137434E-4</v>
      </c>
      <c r="N121" s="23">
        <f t="shared" ca="1" si="26"/>
        <v>0</v>
      </c>
      <c r="O121" s="85">
        <f t="shared" ca="1" si="27"/>
        <v>0</v>
      </c>
      <c r="P121" s="23">
        <f t="shared" ca="1" si="28"/>
        <v>0</v>
      </c>
      <c r="Q121" s="23">
        <f t="shared" ca="1" si="29"/>
        <v>0</v>
      </c>
      <c r="R121" s="12">
        <f t="shared" ca="1" si="18"/>
        <v>2.5339176971137434E-4</v>
      </c>
    </row>
    <row r="122" spans="1:18" x14ac:dyDescent="0.2">
      <c r="A122" s="77"/>
      <c r="B122" s="77"/>
      <c r="C122" s="77"/>
      <c r="D122" s="78">
        <f t="shared" si="19"/>
        <v>0</v>
      </c>
      <c r="E122" s="78">
        <f t="shared" si="19"/>
        <v>0</v>
      </c>
      <c r="F122" s="23">
        <f t="shared" si="20"/>
        <v>0</v>
      </c>
      <c r="G122" s="23">
        <f t="shared" si="20"/>
        <v>0</v>
      </c>
      <c r="H122" s="23">
        <f t="shared" si="21"/>
        <v>0</v>
      </c>
      <c r="I122" s="23">
        <f t="shared" si="22"/>
        <v>0</v>
      </c>
      <c r="J122" s="23">
        <f t="shared" si="23"/>
        <v>0</v>
      </c>
      <c r="K122" s="23">
        <f t="shared" si="24"/>
        <v>0</v>
      </c>
      <c r="L122" s="23">
        <f t="shared" si="25"/>
        <v>0</v>
      </c>
      <c r="M122" s="23">
        <f t="shared" ca="1" si="17"/>
        <v>-2.5339176971137434E-4</v>
      </c>
      <c r="N122" s="23">
        <f t="shared" ca="1" si="26"/>
        <v>0</v>
      </c>
      <c r="O122" s="85">
        <f t="shared" ca="1" si="27"/>
        <v>0</v>
      </c>
      <c r="P122" s="23">
        <f t="shared" ca="1" si="28"/>
        <v>0</v>
      </c>
      <c r="Q122" s="23">
        <f t="shared" ca="1" si="29"/>
        <v>0</v>
      </c>
      <c r="R122" s="12">
        <f t="shared" ca="1" si="18"/>
        <v>2.5339176971137434E-4</v>
      </c>
    </row>
    <row r="123" spans="1:18" x14ac:dyDescent="0.2">
      <c r="A123" s="77"/>
      <c r="B123" s="77"/>
      <c r="C123" s="77"/>
      <c r="D123" s="78">
        <f t="shared" si="19"/>
        <v>0</v>
      </c>
      <c r="E123" s="78">
        <f t="shared" si="19"/>
        <v>0</v>
      </c>
      <c r="F123" s="23">
        <f t="shared" si="20"/>
        <v>0</v>
      </c>
      <c r="G123" s="23">
        <f t="shared" si="20"/>
        <v>0</v>
      </c>
      <c r="H123" s="23">
        <f t="shared" si="21"/>
        <v>0</v>
      </c>
      <c r="I123" s="23">
        <f t="shared" si="22"/>
        <v>0</v>
      </c>
      <c r="J123" s="23">
        <f t="shared" si="23"/>
        <v>0</v>
      </c>
      <c r="K123" s="23">
        <f t="shared" si="24"/>
        <v>0</v>
      </c>
      <c r="L123" s="23">
        <f t="shared" si="25"/>
        <v>0</v>
      </c>
      <c r="M123" s="23">
        <f t="shared" ca="1" si="17"/>
        <v>-2.5339176971137434E-4</v>
      </c>
      <c r="N123" s="23">
        <f t="shared" ca="1" si="26"/>
        <v>0</v>
      </c>
      <c r="O123" s="85">
        <f t="shared" ca="1" si="27"/>
        <v>0</v>
      </c>
      <c r="P123" s="23">
        <f t="shared" ca="1" si="28"/>
        <v>0</v>
      </c>
      <c r="Q123" s="23">
        <f t="shared" ca="1" si="29"/>
        <v>0</v>
      </c>
      <c r="R123" s="12">
        <f t="shared" ca="1" si="18"/>
        <v>2.5339176971137434E-4</v>
      </c>
    </row>
    <row r="124" spans="1:18" x14ac:dyDescent="0.2">
      <c r="A124" s="77"/>
      <c r="B124" s="77"/>
      <c r="C124" s="77"/>
      <c r="D124" s="78">
        <f t="shared" si="19"/>
        <v>0</v>
      </c>
      <c r="E124" s="78">
        <f t="shared" si="19"/>
        <v>0</v>
      </c>
      <c r="F124" s="23">
        <f t="shared" si="20"/>
        <v>0</v>
      </c>
      <c r="G124" s="23">
        <f t="shared" si="20"/>
        <v>0</v>
      </c>
      <c r="H124" s="23">
        <f t="shared" si="21"/>
        <v>0</v>
      </c>
      <c r="I124" s="23">
        <f t="shared" si="22"/>
        <v>0</v>
      </c>
      <c r="J124" s="23">
        <f t="shared" si="23"/>
        <v>0</v>
      </c>
      <c r="K124" s="23">
        <f t="shared" si="24"/>
        <v>0</v>
      </c>
      <c r="L124" s="23">
        <f t="shared" si="25"/>
        <v>0</v>
      </c>
      <c r="M124" s="23">
        <f t="shared" ca="1" si="17"/>
        <v>-2.5339176971137434E-4</v>
      </c>
      <c r="N124" s="23">
        <f t="shared" ca="1" si="26"/>
        <v>0</v>
      </c>
      <c r="O124" s="85">
        <f t="shared" ca="1" si="27"/>
        <v>0</v>
      </c>
      <c r="P124" s="23">
        <f t="shared" ca="1" si="28"/>
        <v>0</v>
      </c>
      <c r="Q124" s="23">
        <f t="shared" ca="1" si="29"/>
        <v>0</v>
      </c>
      <c r="R124" s="12">
        <f t="shared" ca="1" si="18"/>
        <v>2.5339176971137434E-4</v>
      </c>
    </row>
    <row r="125" spans="1:18" x14ac:dyDescent="0.2">
      <c r="A125" s="77"/>
      <c r="B125" s="77"/>
      <c r="C125" s="77"/>
      <c r="D125" s="78">
        <f t="shared" si="19"/>
        <v>0</v>
      </c>
      <c r="E125" s="78">
        <f t="shared" si="19"/>
        <v>0</v>
      </c>
      <c r="F125" s="23">
        <f t="shared" si="20"/>
        <v>0</v>
      </c>
      <c r="G125" s="23">
        <f t="shared" si="20"/>
        <v>0</v>
      </c>
      <c r="H125" s="23">
        <f t="shared" si="21"/>
        <v>0</v>
      </c>
      <c r="I125" s="23">
        <f t="shared" si="22"/>
        <v>0</v>
      </c>
      <c r="J125" s="23">
        <f t="shared" si="23"/>
        <v>0</v>
      </c>
      <c r="K125" s="23">
        <f t="shared" si="24"/>
        <v>0</v>
      </c>
      <c r="L125" s="23">
        <f t="shared" si="25"/>
        <v>0</v>
      </c>
      <c r="M125" s="23">
        <f t="shared" ca="1" si="17"/>
        <v>-2.5339176971137434E-4</v>
      </c>
      <c r="N125" s="23">
        <f t="shared" ca="1" si="26"/>
        <v>0</v>
      </c>
      <c r="O125" s="85">
        <f t="shared" ca="1" si="27"/>
        <v>0</v>
      </c>
      <c r="P125" s="23">
        <f t="shared" ca="1" si="28"/>
        <v>0</v>
      </c>
      <c r="Q125" s="23">
        <f t="shared" ca="1" si="29"/>
        <v>0</v>
      </c>
      <c r="R125" s="12">
        <f t="shared" ca="1" si="18"/>
        <v>2.5339176971137434E-4</v>
      </c>
    </row>
    <row r="126" spans="1:18" x14ac:dyDescent="0.2">
      <c r="A126" s="77"/>
      <c r="B126" s="77"/>
      <c r="C126" s="77"/>
      <c r="D126" s="78">
        <f t="shared" si="19"/>
        <v>0</v>
      </c>
      <c r="E126" s="78">
        <f t="shared" si="19"/>
        <v>0</v>
      </c>
      <c r="F126" s="23">
        <f t="shared" si="20"/>
        <v>0</v>
      </c>
      <c r="G126" s="23">
        <f t="shared" si="20"/>
        <v>0</v>
      </c>
      <c r="H126" s="23">
        <f t="shared" si="21"/>
        <v>0</v>
      </c>
      <c r="I126" s="23">
        <f t="shared" si="22"/>
        <v>0</v>
      </c>
      <c r="J126" s="23">
        <f t="shared" si="23"/>
        <v>0</v>
      </c>
      <c r="K126" s="23">
        <f t="shared" si="24"/>
        <v>0</v>
      </c>
      <c r="L126" s="23">
        <f t="shared" si="25"/>
        <v>0</v>
      </c>
      <c r="M126" s="23">
        <f t="shared" ca="1" si="17"/>
        <v>-2.5339176971137434E-4</v>
      </c>
      <c r="N126" s="23">
        <f t="shared" ca="1" si="26"/>
        <v>0</v>
      </c>
      <c r="O126" s="85">
        <f t="shared" ca="1" si="27"/>
        <v>0</v>
      </c>
      <c r="P126" s="23">
        <f t="shared" ca="1" si="28"/>
        <v>0</v>
      </c>
      <c r="Q126" s="23">
        <f t="shared" ca="1" si="29"/>
        <v>0</v>
      </c>
      <c r="R126" s="12">
        <f t="shared" ca="1" si="18"/>
        <v>2.5339176971137434E-4</v>
      </c>
    </row>
    <row r="127" spans="1:18" x14ac:dyDescent="0.2">
      <c r="A127" s="77"/>
      <c r="B127" s="77"/>
      <c r="C127" s="77"/>
      <c r="D127" s="78">
        <f t="shared" si="19"/>
        <v>0</v>
      </c>
      <c r="E127" s="78">
        <f t="shared" si="19"/>
        <v>0</v>
      </c>
      <c r="F127" s="23">
        <f t="shared" si="20"/>
        <v>0</v>
      </c>
      <c r="G127" s="23">
        <f t="shared" si="20"/>
        <v>0</v>
      </c>
      <c r="H127" s="23">
        <f t="shared" si="21"/>
        <v>0</v>
      </c>
      <c r="I127" s="23">
        <f t="shared" si="22"/>
        <v>0</v>
      </c>
      <c r="J127" s="23">
        <f t="shared" si="23"/>
        <v>0</v>
      </c>
      <c r="K127" s="23">
        <f t="shared" si="24"/>
        <v>0</v>
      </c>
      <c r="L127" s="23">
        <f t="shared" si="25"/>
        <v>0</v>
      </c>
      <c r="M127" s="23">
        <f t="shared" ca="1" si="17"/>
        <v>-2.5339176971137434E-4</v>
      </c>
      <c r="N127" s="23">
        <f t="shared" ca="1" si="26"/>
        <v>0</v>
      </c>
      <c r="O127" s="85">
        <f t="shared" ca="1" si="27"/>
        <v>0</v>
      </c>
      <c r="P127" s="23">
        <f t="shared" ca="1" si="28"/>
        <v>0</v>
      </c>
      <c r="Q127" s="23">
        <f t="shared" ca="1" si="29"/>
        <v>0</v>
      </c>
      <c r="R127" s="12">
        <f t="shared" ca="1" si="18"/>
        <v>2.5339176971137434E-4</v>
      </c>
    </row>
    <row r="128" spans="1:18" x14ac:dyDescent="0.2">
      <c r="A128" s="77"/>
      <c r="B128" s="77"/>
      <c r="C128" s="77"/>
      <c r="D128" s="78">
        <f t="shared" si="19"/>
        <v>0</v>
      </c>
      <c r="E128" s="78">
        <f t="shared" si="19"/>
        <v>0</v>
      </c>
      <c r="F128" s="23">
        <f t="shared" si="20"/>
        <v>0</v>
      </c>
      <c r="G128" s="23">
        <f t="shared" si="20"/>
        <v>0</v>
      </c>
      <c r="H128" s="23">
        <f t="shared" si="21"/>
        <v>0</v>
      </c>
      <c r="I128" s="23">
        <f t="shared" si="22"/>
        <v>0</v>
      </c>
      <c r="J128" s="23">
        <f t="shared" si="23"/>
        <v>0</v>
      </c>
      <c r="K128" s="23">
        <f t="shared" si="24"/>
        <v>0</v>
      </c>
      <c r="L128" s="23">
        <f t="shared" si="25"/>
        <v>0</v>
      </c>
      <c r="M128" s="23">
        <f t="shared" ca="1" si="17"/>
        <v>-2.5339176971137434E-4</v>
      </c>
      <c r="N128" s="23">
        <f t="shared" ca="1" si="26"/>
        <v>0</v>
      </c>
      <c r="O128" s="85">
        <f t="shared" ca="1" si="27"/>
        <v>0</v>
      </c>
      <c r="P128" s="23">
        <f t="shared" ca="1" si="28"/>
        <v>0</v>
      </c>
      <c r="Q128" s="23">
        <f t="shared" ca="1" si="29"/>
        <v>0</v>
      </c>
      <c r="R128" s="12">
        <f t="shared" ca="1" si="18"/>
        <v>2.5339176971137434E-4</v>
      </c>
    </row>
    <row r="129" spans="1:18" x14ac:dyDescent="0.2">
      <c r="A129" s="77"/>
      <c r="B129" s="77"/>
      <c r="C129" s="77"/>
      <c r="D129" s="78">
        <f t="shared" si="19"/>
        <v>0</v>
      </c>
      <c r="E129" s="78">
        <f t="shared" si="19"/>
        <v>0</v>
      </c>
      <c r="F129" s="23">
        <f t="shared" si="20"/>
        <v>0</v>
      </c>
      <c r="G129" s="23">
        <f t="shared" si="20"/>
        <v>0</v>
      </c>
      <c r="H129" s="23">
        <f t="shared" si="21"/>
        <v>0</v>
      </c>
      <c r="I129" s="23">
        <f t="shared" si="22"/>
        <v>0</v>
      </c>
      <c r="J129" s="23">
        <f t="shared" si="23"/>
        <v>0</v>
      </c>
      <c r="K129" s="23">
        <f t="shared" si="24"/>
        <v>0</v>
      </c>
      <c r="L129" s="23">
        <f t="shared" si="25"/>
        <v>0</v>
      </c>
      <c r="M129" s="23">
        <f t="shared" ca="1" si="17"/>
        <v>-2.5339176971137434E-4</v>
      </c>
      <c r="N129" s="23">
        <f t="shared" ca="1" si="26"/>
        <v>0</v>
      </c>
      <c r="O129" s="85">
        <f t="shared" ca="1" si="27"/>
        <v>0</v>
      </c>
      <c r="P129" s="23">
        <f t="shared" ca="1" si="28"/>
        <v>0</v>
      </c>
      <c r="Q129" s="23">
        <f t="shared" ca="1" si="29"/>
        <v>0</v>
      </c>
      <c r="R129" s="12">
        <f t="shared" ca="1" si="18"/>
        <v>2.5339176971137434E-4</v>
      </c>
    </row>
    <row r="130" spans="1:18" x14ac:dyDescent="0.2">
      <c r="A130" s="77"/>
      <c r="B130" s="77"/>
      <c r="C130" s="77"/>
      <c r="D130" s="78">
        <f t="shared" si="19"/>
        <v>0</v>
      </c>
      <c r="E130" s="78">
        <f t="shared" si="19"/>
        <v>0</v>
      </c>
      <c r="F130" s="23">
        <f t="shared" si="20"/>
        <v>0</v>
      </c>
      <c r="G130" s="23">
        <f t="shared" si="20"/>
        <v>0</v>
      </c>
      <c r="H130" s="23">
        <f t="shared" si="21"/>
        <v>0</v>
      </c>
      <c r="I130" s="23">
        <f t="shared" si="22"/>
        <v>0</v>
      </c>
      <c r="J130" s="23">
        <f t="shared" si="23"/>
        <v>0</v>
      </c>
      <c r="K130" s="23">
        <f t="shared" si="24"/>
        <v>0</v>
      </c>
      <c r="L130" s="23">
        <f t="shared" si="25"/>
        <v>0</v>
      </c>
      <c r="M130" s="23">
        <f t="shared" ca="1" si="17"/>
        <v>-2.5339176971137434E-4</v>
      </c>
      <c r="N130" s="23">
        <f t="shared" ca="1" si="26"/>
        <v>0</v>
      </c>
      <c r="O130" s="85">
        <f t="shared" ca="1" si="27"/>
        <v>0</v>
      </c>
      <c r="P130" s="23">
        <f t="shared" ca="1" si="28"/>
        <v>0</v>
      </c>
      <c r="Q130" s="23">
        <f t="shared" ca="1" si="29"/>
        <v>0</v>
      </c>
      <c r="R130" s="12">
        <f t="shared" ca="1" si="18"/>
        <v>2.5339176971137434E-4</v>
      </c>
    </row>
    <row r="131" spans="1:18" x14ac:dyDescent="0.2">
      <c r="A131" s="77"/>
      <c r="B131" s="77"/>
      <c r="C131" s="77"/>
      <c r="D131" s="78">
        <f t="shared" si="19"/>
        <v>0</v>
      </c>
      <c r="E131" s="78">
        <f t="shared" si="19"/>
        <v>0</v>
      </c>
      <c r="F131" s="23">
        <f t="shared" si="20"/>
        <v>0</v>
      </c>
      <c r="G131" s="23">
        <f t="shared" si="20"/>
        <v>0</v>
      </c>
      <c r="H131" s="23">
        <f t="shared" si="21"/>
        <v>0</v>
      </c>
      <c r="I131" s="23">
        <f t="shared" si="22"/>
        <v>0</v>
      </c>
      <c r="J131" s="23">
        <f t="shared" si="23"/>
        <v>0</v>
      </c>
      <c r="K131" s="23">
        <f t="shared" si="24"/>
        <v>0</v>
      </c>
      <c r="L131" s="23">
        <f t="shared" si="25"/>
        <v>0</v>
      </c>
      <c r="M131" s="23">
        <f t="shared" ca="1" si="17"/>
        <v>-2.5339176971137434E-4</v>
      </c>
      <c r="N131" s="23">
        <f t="shared" ca="1" si="26"/>
        <v>0</v>
      </c>
      <c r="O131" s="85">
        <f t="shared" ca="1" si="27"/>
        <v>0</v>
      </c>
      <c r="P131" s="23">
        <f t="shared" ca="1" si="28"/>
        <v>0</v>
      </c>
      <c r="Q131" s="23">
        <f t="shared" ca="1" si="29"/>
        <v>0</v>
      </c>
      <c r="R131" s="12">
        <f t="shared" ca="1" si="18"/>
        <v>2.5339176971137434E-4</v>
      </c>
    </row>
    <row r="132" spans="1:18" x14ac:dyDescent="0.2">
      <c r="A132" s="77"/>
      <c r="B132" s="77"/>
      <c r="C132" s="77"/>
      <c r="D132" s="78">
        <f t="shared" si="19"/>
        <v>0</v>
      </c>
      <c r="E132" s="78">
        <f t="shared" si="19"/>
        <v>0</v>
      </c>
      <c r="F132" s="23">
        <f t="shared" si="20"/>
        <v>0</v>
      </c>
      <c r="G132" s="23">
        <f t="shared" si="20"/>
        <v>0</v>
      </c>
      <c r="H132" s="23">
        <f t="shared" si="21"/>
        <v>0</v>
      </c>
      <c r="I132" s="23">
        <f t="shared" si="22"/>
        <v>0</v>
      </c>
      <c r="J132" s="23">
        <f t="shared" si="23"/>
        <v>0</v>
      </c>
      <c r="K132" s="23">
        <f t="shared" si="24"/>
        <v>0</v>
      </c>
      <c r="L132" s="23">
        <f t="shared" si="25"/>
        <v>0</v>
      </c>
      <c r="M132" s="23">
        <f t="shared" ca="1" si="17"/>
        <v>-2.5339176971137434E-4</v>
      </c>
      <c r="N132" s="23">
        <f t="shared" ca="1" si="26"/>
        <v>0</v>
      </c>
      <c r="O132" s="85">
        <f t="shared" ca="1" si="27"/>
        <v>0</v>
      </c>
      <c r="P132" s="23">
        <f t="shared" ca="1" si="28"/>
        <v>0</v>
      </c>
      <c r="Q132" s="23">
        <f t="shared" ca="1" si="29"/>
        <v>0</v>
      </c>
      <c r="R132" s="12">
        <f t="shared" ca="1" si="18"/>
        <v>2.5339176971137434E-4</v>
      </c>
    </row>
    <row r="133" spans="1:18" x14ac:dyDescent="0.2">
      <c r="A133" s="77"/>
      <c r="B133" s="77"/>
      <c r="C133" s="77"/>
      <c r="D133" s="78">
        <f t="shared" si="19"/>
        <v>0</v>
      </c>
      <c r="E133" s="78">
        <f t="shared" si="19"/>
        <v>0</v>
      </c>
      <c r="F133" s="23">
        <f t="shared" si="20"/>
        <v>0</v>
      </c>
      <c r="G133" s="23">
        <f t="shared" si="20"/>
        <v>0</v>
      </c>
      <c r="H133" s="23">
        <f t="shared" si="21"/>
        <v>0</v>
      </c>
      <c r="I133" s="23">
        <f t="shared" si="22"/>
        <v>0</v>
      </c>
      <c r="J133" s="23">
        <f t="shared" si="23"/>
        <v>0</v>
      </c>
      <c r="K133" s="23">
        <f t="shared" si="24"/>
        <v>0</v>
      </c>
      <c r="L133" s="23">
        <f t="shared" si="25"/>
        <v>0</v>
      </c>
      <c r="M133" s="23">
        <f t="shared" ca="1" si="17"/>
        <v>-2.5339176971137434E-4</v>
      </c>
      <c r="N133" s="23">
        <f t="shared" ca="1" si="26"/>
        <v>0</v>
      </c>
      <c r="O133" s="85">
        <f t="shared" ca="1" si="27"/>
        <v>0</v>
      </c>
      <c r="P133" s="23">
        <f t="shared" ca="1" si="28"/>
        <v>0</v>
      </c>
      <c r="Q133" s="23">
        <f t="shared" ca="1" si="29"/>
        <v>0</v>
      </c>
      <c r="R133" s="12">
        <f t="shared" ca="1" si="18"/>
        <v>2.5339176971137434E-4</v>
      </c>
    </row>
    <row r="134" spans="1:18" x14ac:dyDescent="0.2">
      <c r="A134" s="77"/>
      <c r="B134" s="77"/>
      <c r="C134" s="77"/>
      <c r="D134" s="78">
        <f t="shared" si="19"/>
        <v>0</v>
      </c>
      <c r="E134" s="78">
        <f t="shared" si="19"/>
        <v>0</v>
      </c>
      <c r="F134" s="23">
        <f t="shared" si="20"/>
        <v>0</v>
      </c>
      <c r="G134" s="23">
        <f t="shared" si="20"/>
        <v>0</v>
      </c>
      <c r="H134" s="23">
        <f t="shared" si="21"/>
        <v>0</v>
      </c>
      <c r="I134" s="23">
        <f t="shared" si="22"/>
        <v>0</v>
      </c>
      <c r="J134" s="23">
        <f t="shared" si="23"/>
        <v>0</v>
      </c>
      <c r="K134" s="23">
        <f t="shared" si="24"/>
        <v>0</v>
      </c>
      <c r="L134" s="23">
        <f t="shared" si="25"/>
        <v>0</v>
      </c>
      <c r="M134" s="23">
        <f t="shared" ca="1" si="17"/>
        <v>-2.5339176971137434E-4</v>
      </c>
      <c r="N134" s="23">
        <f t="shared" ca="1" si="26"/>
        <v>0</v>
      </c>
      <c r="O134" s="85">
        <f t="shared" ca="1" si="27"/>
        <v>0</v>
      </c>
      <c r="P134" s="23">
        <f t="shared" ca="1" si="28"/>
        <v>0</v>
      </c>
      <c r="Q134" s="23">
        <f t="shared" ca="1" si="29"/>
        <v>0</v>
      </c>
      <c r="R134" s="12">
        <f t="shared" ca="1" si="18"/>
        <v>2.5339176971137434E-4</v>
      </c>
    </row>
    <row r="135" spans="1:18" x14ac:dyDescent="0.2">
      <c r="A135" s="77"/>
      <c r="B135" s="77"/>
      <c r="C135" s="77"/>
      <c r="D135" s="78">
        <f t="shared" si="19"/>
        <v>0</v>
      </c>
      <c r="E135" s="78">
        <f t="shared" si="19"/>
        <v>0</v>
      </c>
      <c r="F135" s="23">
        <f t="shared" si="20"/>
        <v>0</v>
      </c>
      <c r="G135" s="23">
        <f t="shared" si="20"/>
        <v>0</v>
      </c>
      <c r="H135" s="23">
        <f t="shared" si="21"/>
        <v>0</v>
      </c>
      <c r="I135" s="23">
        <f t="shared" si="22"/>
        <v>0</v>
      </c>
      <c r="J135" s="23">
        <f t="shared" si="23"/>
        <v>0</v>
      </c>
      <c r="K135" s="23">
        <f t="shared" si="24"/>
        <v>0</v>
      </c>
      <c r="L135" s="23">
        <f t="shared" si="25"/>
        <v>0</v>
      </c>
      <c r="M135" s="23">
        <f t="shared" ca="1" si="17"/>
        <v>-2.5339176971137434E-4</v>
      </c>
      <c r="N135" s="23">
        <f t="shared" ca="1" si="26"/>
        <v>0</v>
      </c>
      <c r="O135" s="85">
        <f t="shared" ca="1" si="27"/>
        <v>0</v>
      </c>
      <c r="P135" s="23">
        <f t="shared" ca="1" si="28"/>
        <v>0</v>
      </c>
      <c r="Q135" s="23">
        <f t="shared" ca="1" si="29"/>
        <v>0</v>
      </c>
      <c r="R135" s="12">
        <f t="shared" ca="1" si="18"/>
        <v>2.5339176971137434E-4</v>
      </c>
    </row>
    <row r="136" spans="1:18" x14ac:dyDescent="0.2">
      <c r="A136" s="77"/>
      <c r="B136" s="77"/>
      <c r="C136" s="77"/>
      <c r="D136" s="78">
        <f t="shared" si="19"/>
        <v>0</v>
      </c>
      <c r="E136" s="78">
        <f t="shared" si="19"/>
        <v>0</v>
      </c>
      <c r="F136" s="23">
        <f t="shared" si="20"/>
        <v>0</v>
      </c>
      <c r="G136" s="23">
        <f t="shared" si="20"/>
        <v>0</v>
      </c>
      <c r="H136" s="23">
        <f t="shared" si="21"/>
        <v>0</v>
      </c>
      <c r="I136" s="23">
        <f t="shared" si="22"/>
        <v>0</v>
      </c>
      <c r="J136" s="23">
        <f t="shared" si="23"/>
        <v>0</v>
      </c>
      <c r="K136" s="23">
        <f t="shared" si="24"/>
        <v>0</v>
      </c>
      <c r="L136" s="23">
        <f t="shared" si="25"/>
        <v>0</v>
      </c>
      <c r="M136" s="23">
        <f t="shared" ca="1" si="17"/>
        <v>-2.5339176971137434E-4</v>
      </c>
      <c r="N136" s="23">
        <f t="shared" ca="1" si="26"/>
        <v>0</v>
      </c>
      <c r="O136" s="85">
        <f t="shared" ca="1" si="27"/>
        <v>0</v>
      </c>
      <c r="P136" s="23">
        <f t="shared" ca="1" si="28"/>
        <v>0</v>
      </c>
      <c r="Q136" s="23">
        <f t="shared" ca="1" si="29"/>
        <v>0</v>
      </c>
      <c r="R136" s="12">
        <f t="shared" ca="1" si="18"/>
        <v>2.5339176971137434E-4</v>
      </c>
    </row>
    <row r="137" spans="1:18" x14ac:dyDescent="0.2">
      <c r="A137" s="77"/>
      <c r="B137" s="77"/>
      <c r="C137" s="77"/>
      <c r="D137" s="78">
        <f t="shared" si="19"/>
        <v>0</v>
      </c>
      <c r="E137" s="78">
        <f t="shared" si="19"/>
        <v>0</v>
      </c>
      <c r="F137" s="23">
        <f t="shared" si="20"/>
        <v>0</v>
      </c>
      <c r="G137" s="23">
        <f t="shared" si="20"/>
        <v>0</v>
      </c>
      <c r="H137" s="23">
        <f t="shared" si="21"/>
        <v>0</v>
      </c>
      <c r="I137" s="23">
        <f t="shared" si="22"/>
        <v>0</v>
      </c>
      <c r="J137" s="23">
        <f t="shared" si="23"/>
        <v>0</v>
      </c>
      <c r="K137" s="23">
        <f t="shared" si="24"/>
        <v>0</v>
      </c>
      <c r="L137" s="23">
        <f t="shared" si="25"/>
        <v>0</v>
      </c>
      <c r="M137" s="23">
        <f t="shared" ca="1" si="17"/>
        <v>-2.5339176971137434E-4</v>
      </c>
      <c r="N137" s="23">
        <f t="shared" ca="1" si="26"/>
        <v>0</v>
      </c>
      <c r="O137" s="85">
        <f t="shared" ca="1" si="27"/>
        <v>0</v>
      </c>
      <c r="P137" s="23">
        <f t="shared" ca="1" si="28"/>
        <v>0</v>
      </c>
      <c r="Q137" s="23">
        <f t="shared" ca="1" si="29"/>
        <v>0</v>
      </c>
      <c r="R137" s="12">
        <f t="shared" ca="1" si="18"/>
        <v>2.5339176971137434E-4</v>
      </c>
    </row>
    <row r="138" spans="1:18" x14ac:dyDescent="0.2">
      <c r="A138" s="77"/>
      <c r="B138" s="77"/>
      <c r="C138" s="77"/>
      <c r="D138" s="78">
        <f t="shared" si="19"/>
        <v>0</v>
      </c>
      <c r="E138" s="78">
        <f t="shared" si="19"/>
        <v>0</v>
      </c>
      <c r="F138" s="23">
        <f t="shared" si="20"/>
        <v>0</v>
      </c>
      <c r="G138" s="23">
        <f t="shared" si="20"/>
        <v>0</v>
      </c>
      <c r="H138" s="23">
        <f t="shared" si="21"/>
        <v>0</v>
      </c>
      <c r="I138" s="23">
        <f t="shared" si="22"/>
        <v>0</v>
      </c>
      <c r="J138" s="23">
        <f t="shared" si="23"/>
        <v>0</v>
      </c>
      <c r="K138" s="23">
        <f t="shared" si="24"/>
        <v>0</v>
      </c>
      <c r="L138" s="23">
        <f t="shared" si="25"/>
        <v>0</v>
      </c>
      <c r="M138" s="23">
        <f t="shared" ca="1" si="17"/>
        <v>-2.5339176971137434E-4</v>
      </c>
      <c r="N138" s="23">
        <f t="shared" ca="1" si="26"/>
        <v>0</v>
      </c>
      <c r="O138" s="85">
        <f t="shared" ca="1" si="27"/>
        <v>0</v>
      </c>
      <c r="P138" s="23">
        <f t="shared" ca="1" si="28"/>
        <v>0</v>
      </c>
      <c r="Q138" s="23">
        <f t="shared" ca="1" si="29"/>
        <v>0</v>
      </c>
      <c r="R138" s="12">
        <f t="shared" ca="1" si="18"/>
        <v>2.5339176971137434E-4</v>
      </c>
    </row>
    <row r="139" spans="1:18" x14ac:dyDescent="0.2">
      <c r="A139" s="77"/>
      <c r="B139" s="77"/>
      <c r="C139" s="77"/>
      <c r="D139" s="78">
        <f t="shared" si="19"/>
        <v>0</v>
      </c>
      <c r="E139" s="78">
        <f t="shared" si="19"/>
        <v>0</v>
      </c>
      <c r="F139" s="23">
        <f t="shared" si="20"/>
        <v>0</v>
      </c>
      <c r="G139" s="23">
        <f t="shared" si="20"/>
        <v>0</v>
      </c>
      <c r="H139" s="23">
        <f t="shared" si="21"/>
        <v>0</v>
      </c>
      <c r="I139" s="23">
        <f t="shared" si="22"/>
        <v>0</v>
      </c>
      <c r="J139" s="23">
        <f t="shared" si="23"/>
        <v>0</v>
      </c>
      <c r="K139" s="23">
        <f t="shared" si="24"/>
        <v>0</v>
      </c>
      <c r="L139" s="23">
        <f t="shared" si="25"/>
        <v>0</v>
      </c>
      <c r="M139" s="23">
        <f t="shared" ca="1" si="17"/>
        <v>-2.5339176971137434E-4</v>
      </c>
      <c r="N139" s="23">
        <f t="shared" ca="1" si="26"/>
        <v>0</v>
      </c>
      <c r="O139" s="85">
        <f t="shared" ca="1" si="27"/>
        <v>0</v>
      </c>
      <c r="P139" s="23">
        <f t="shared" ca="1" si="28"/>
        <v>0</v>
      </c>
      <c r="Q139" s="23">
        <f t="shared" ca="1" si="29"/>
        <v>0</v>
      </c>
      <c r="R139" s="12">
        <f t="shared" ca="1" si="18"/>
        <v>2.5339176971137434E-4</v>
      </c>
    </row>
    <row r="140" spans="1:18" x14ac:dyDescent="0.2">
      <c r="A140" s="77"/>
      <c r="B140" s="77"/>
      <c r="C140" s="77"/>
      <c r="D140" s="78">
        <f t="shared" si="19"/>
        <v>0</v>
      </c>
      <c r="E140" s="78">
        <f t="shared" si="19"/>
        <v>0</v>
      </c>
      <c r="F140" s="23">
        <f t="shared" si="20"/>
        <v>0</v>
      </c>
      <c r="G140" s="23">
        <f t="shared" si="20"/>
        <v>0</v>
      </c>
      <c r="H140" s="23">
        <f t="shared" si="21"/>
        <v>0</v>
      </c>
      <c r="I140" s="23">
        <f t="shared" si="22"/>
        <v>0</v>
      </c>
      <c r="J140" s="23">
        <f t="shared" si="23"/>
        <v>0</v>
      </c>
      <c r="K140" s="23">
        <f t="shared" si="24"/>
        <v>0</v>
      </c>
      <c r="L140" s="23">
        <f t="shared" si="25"/>
        <v>0</v>
      </c>
      <c r="M140" s="23">
        <f t="shared" ca="1" si="17"/>
        <v>-2.5339176971137434E-4</v>
      </c>
      <c r="N140" s="23">
        <f t="shared" ca="1" si="26"/>
        <v>0</v>
      </c>
      <c r="O140" s="85">
        <f t="shared" ca="1" si="27"/>
        <v>0</v>
      </c>
      <c r="P140" s="23">
        <f t="shared" ca="1" si="28"/>
        <v>0</v>
      </c>
      <c r="Q140" s="23">
        <f t="shared" ca="1" si="29"/>
        <v>0</v>
      </c>
      <c r="R140" s="12">
        <f t="shared" ca="1" si="18"/>
        <v>2.5339176971137434E-4</v>
      </c>
    </row>
    <row r="141" spans="1:18" x14ac:dyDescent="0.2">
      <c r="A141" s="77"/>
      <c r="B141" s="77"/>
      <c r="C141" s="77"/>
      <c r="D141" s="78">
        <f t="shared" si="19"/>
        <v>0</v>
      </c>
      <c r="E141" s="78">
        <f t="shared" si="19"/>
        <v>0</v>
      </c>
      <c r="F141" s="23">
        <f t="shared" si="20"/>
        <v>0</v>
      </c>
      <c r="G141" s="23">
        <f t="shared" si="20"/>
        <v>0</v>
      </c>
      <c r="H141" s="23">
        <f t="shared" si="21"/>
        <v>0</v>
      </c>
      <c r="I141" s="23">
        <f t="shared" si="22"/>
        <v>0</v>
      </c>
      <c r="J141" s="23">
        <f t="shared" si="23"/>
        <v>0</v>
      </c>
      <c r="K141" s="23">
        <f t="shared" si="24"/>
        <v>0</v>
      </c>
      <c r="L141" s="23">
        <f t="shared" si="25"/>
        <v>0</v>
      </c>
      <c r="M141" s="23">
        <f t="shared" ca="1" si="17"/>
        <v>-2.5339176971137434E-4</v>
      </c>
      <c r="N141" s="23">
        <f t="shared" ca="1" si="26"/>
        <v>0</v>
      </c>
      <c r="O141" s="85">
        <f t="shared" ca="1" si="27"/>
        <v>0</v>
      </c>
      <c r="P141" s="23">
        <f t="shared" ca="1" si="28"/>
        <v>0</v>
      </c>
      <c r="Q141" s="23">
        <f t="shared" ca="1" si="29"/>
        <v>0</v>
      </c>
      <c r="R141" s="12">
        <f t="shared" ca="1" si="18"/>
        <v>2.5339176971137434E-4</v>
      </c>
    </row>
    <row r="142" spans="1:18" x14ac:dyDescent="0.2">
      <c r="A142" s="77"/>
      <c r="B142" s="77"/>
      <c r="C142" s="77"/>
      <c r="D142" s="78">
        <f t="shared" si="19"/>
        <v>0</v>
      </c>
      <c r="E142" s="78">
        <f t="shared" si="19"/>
        <v>0</v>
      </c>
      <c r="F142" s="23">
        <f t="shared" si="20"/>
        <v>0</v>
      </c>
      <c r="G142" s="23">
        <f t="shared" si="20"/>
        <v>0</v>
      </c>
      <c r="H142" s="23">
        <f t="shared" si="21"/>
        <v>0</v>
      </c>
      <c r="I142" s="23">
        <f t="shared" si="22"/>
        <v>0</v>
      </c>
      <c r="J142" s="23">
        <f t="shared" si="23"/>
        <v>0</v>
      </c>
      <c r="K142" s="23">
        <f t="shared" si="24"/>
        <v>0</v>
      </c>
      <c r="L142" s="23">
        <f t="shared" si="25"/>
        <v>0</v>
      </c>
      <c r="M142" s="23">
        <f t="shared" ca="1" si="17"/>
        <v>-2.5339176971137434E-4</v>
      </c>
      <c r="N142" s="23">
        <f t="shared" ca="1" si="26"/>
        <v>0</v>
      </c>
      <c r="O142" s="85">
        <f t="shared" ca="1" si="27"/>
        <v>0</v>
      </c>
      <c r="P142" s="23">
        <f t="shared" ca="1" si="28"/>
        <v>0</v>
      </c>
      <c r="Q142" s="23">
        <f t="shared" ca="1" si="29"/>
        <v>0</v>
      </c>
      <c r="R142" s="12">
        <f t="shared" ca="1" si="18"/>
        <v>2.5339176971137434E-4</v>
      </c>
    </row>
    <row r="143" spans="1:18" x14ac:dyDescent="0.2">
      <c r="A143" s="77"/>
      <c r="B143" s="77"/>
      <c r="C143" s="77"/>
      <c r="D143" s="78">
        <f t="shared" si="19"/>
        <v>0</v>
      </c>
      <c r="E143" s="78">
        <f t="shared" si="19"/>
        <v>0</v>
      </c>
      <c r="F143" s="23">
        <f t="shared" si="20"/>
        <v>0</v>
      </c>
      <c r="G143" s="23">
        <f t="shared" si="20"/>
        <v>0</v>
      </c>
      <c r="H143" s="23">
        <f t="shared" si="21"/>
        <v>0</v>
      </c>
      <c r="I143" s="23">
        <f t="shared" si="22"/>
        <v>0</v>
      </c>
      <c r="J143" s="23">
        <f t="shared" si="23"/>
        <v>0</v>
      </c>
      <c r="K143" s="23">
        <f t="shared" si="24"/>
        <v>0</v>
      </c>
      <c r="L143" s="23">
        <f t="shared" si="25"/>
        <v>0</v>
      </c>
      <c r="M143" s="23">
        <f t="shared" ca="1" si="17"/>
        <v>-2.5339176971137434E-4</v>
      </c>
      <c r="N143" s="23">
        <f t="shared" ca="1" si="26"/>
        <v>0</v>
      </c>
      <c r="O143" s="85">
        <f t="shared" ca="1" si="27"/>
        <v>0</v>
      </c>
      <c r="P143" s="23">
        <f t="shared" ca="1" si="28"/>
        <v>0</v>
      </c>
      <c r="Q143" s="23">
        <f t="shared" ca="1" si="29"/>
        <v>0</v>
      </c>
      <c r="R143" s="12">
        <f t="shared" ca="1" si="18"/>
        <v>2.5339176971137434E-4</v>
      </c>
    </row>
    <row r="144" spans="1:18" x14ac:dyDescent="0.2">
      <c r="A144" s="77"/>
      <c r="B144" s="77"/>
      <c r="C144" s="77"/>
      <c r="D144" s="78">
        <f t="shared" si="19"/>
        <v>0</v>
      </c>
      <c r="E144" s="78">
        <f t="shared" si="19"/>
        <v>0</v>
      </c>
      <c r="F144" s="23">
        <f t="shared" si="20"/>
        <v>0</v>
      </c>
      <c r="G144" s="23">
        <f t="shared" si="20"/>
        <v>0</v>
      </c>
      <c r="H144" s="23">
        <f t="shared" si="21"/>
        <v>0</v>
      </c>
      <c r="I144" s="23">
        <f t="shared" si="22"/>
        <v>0</v>
      </c>
      <c r="J144" s="23">
        <f t="shared" si="23"/>
        <v>0</v>
      </c>
      <c r="K144" s="23">
        <f t="shared" si="24"/>
        <v>0</v>
      </c>
      <c r="L144" s="23">
        <f t="shared" si="25"/>
        <v>0</v>
      </c>
      <c r="M144" s="23">
        <f t="shared" ca="1" si="17"/>
        <v>-2.5339176971137434E-4</v>
      </c>
      <c r="N144" s="23">
        <f t="shared" ca="1" si="26"/>
        <v>0</v>
      </c>
      <c r="O144" s="85">
        <f t="shared" ca="1" si="27"/>
        <v>0</v>
      </c>
      <c r="P144" s="23">
        <f t="shared" ca="1" si="28"/>
        <v>0</v>
      </c>
      <c r="Q144" s="23">
        <f t="shared" ca="1" si="29"/>
        <v>0</v>
      </c>
      <c r="R144" s="12">
        <f t="shared" ca="1" si="18"/>
        <v>2.5339176971137434E-4</v>
      </c>
    </row>
    <row r="145" spans="1:18" x14ac:dyDescent="0.2">
      <c r="A145" s="77"/>
      <c r="B145" s="77"/>
      <c r="C145" s="77"/>
      <c r="D145" s="78">
        <f t="shared" si="19"/>
        <v>0</v>
      </c>
      <c r="E145" s="78">
        <f t="shared" si="19"/>
        <v>0</v>
      </c>
      <c r="F145" s="23">
        <f t="shared" si="20"/>
        <v>0</v>
      </c>
      <c r="G145" s="23">
        <f t="shared" si="20"/>
        <v>0</v>
      </c>
      <c r="H145" s="23">
        <f t="shared" si="21"/>
        <v>0</v>
      </c>
      <c r="I145" s="23">
        <f t="shared" si="22"/>
        <v>0</v>
      </c>
      <c r="J145" s="23">
        <f t="shared" si="23"/>
        <v>0</v>
      </c>
      <c r="K145" s="23">
        <f t="shared" si="24"/>
        <v>0</v>
      </c>
      <c r="L145" s="23">
        <f t="shared" si="25"/>
        <v>0</v>
      </c>
      <c r="M145" s="23">
        <f t="shared" ca="1" si="17"/>
        <v>-2.5339176971137434E-4</v>
      </c>
      <c r="N145" s="23">
        <f t="shared" ca="1" si="26"/>
        <v>0</v>
      </c>
      <c r="O145" s="85">
        <f t="shared" ca="1" si="27"/>
        <v>0</v>
      </c>
      <c r="P145" s="23">
        <f t="shared" ca="1" si="28"/>
        <v>0</v>
      </c>
      <c r="Q145" s="23">
        <f t="shared" ca="1" si="29"/>
        <v>0</v>
      </c>
      <c r="R145" s="12">
        <f t="shared" ca="1" si="18"/>
        <v>2.5339176971137434E-4</v>
      </c>
    </row>
    <row r="146" spans="1:18" x14ac:dyDescent="0.2">
      <c r="A146" s="77"/>
      <c r="B146" s="77"/>
      <c r="C146" s="77"/>
      <c r="D146" s="78">
        <f t="shared" si="19"/>
        <v>0</v>
      </c>
      <c r="E146" s="78">
        <f t="shared" si="19"/>
        <v>0</v>
      </c>
      <c r="F146" s="23">
        <f t="shared" si="20"/>
        <v>0</v>
      </c>
      <c r="G146" s="23">
        <f t="shared" si="20"/>
        <v>0</v>
      </c>
      <c r="H146" s="23">
        <f t="shared" si="21"/>
        <v>0</v>
      </c>
      <c r="I146" s="23">
        <f t="shared" si="22"/>
        <v>0</v>
      </c>
      <c r="J146" s="23">
        <f t="shared" si="23"/>
        <v>0</v>
      </c>
      <c r="K146" s="23">
        <f t="shared" si="24"/>
        <v>0</v>
      </c>
      <c r="L146" s="23">
        <f t="shared" si="25"/>
        <v>0</v>
      </c>
      <c r="M146" s="23">
        <f t="shared" ca="1" si="17"/>
        <v>-2.5339176971137434E-4</v>
      </c>
      <c r="N146" s="23">
        <f t="shared" ca="1" si="26"/>
        <v>0</v>
      </c>
      <c r="O146" s="85">
        <f t="shared" ca="1" si="27"/>
        <v>0</v>
      </c>
      <c r="P146" s="23">
        <f t="shared" ca="1" si="28"/>
        <v>0</v>
      </c>
      <c r="Q146" s="23">
        <f t="shared" ca="1" si="29"/>
        <v>0</v>
      </c>
      <c r="R146" s="12">
        <f t="shared" ca="1" si="18"/>
        <v>2.5339176971137434E-4</v>
      </c>
    </row>
    <row r="147" spans="1:18" x14ac:dyDescent="0.2">
      <c r="A147" s="77"/>
      <c r="B147" s="77"/>
      <c r="C147" s="77"/>
      <c r="D147" s="78">
        <f t="shared" si="19"/>
        <v>0</v>
      </c>
      <c r="E147" s="78">
        <f t="shared" si="19"/>
        <v>0</v>
      </c>
      <c r="F147" s="23">
        <f t="shared" si="20"/>
        <v>0</v>
      </c>
      <c r="G147" s="23">
        <f t="shared" si="20"/>
        <v>0</v>
      </c>
      <c r="H147" s="23">
        <f t="shared" si="21"/>
        <v>0</v>
      </c>
      <c r="I147" s="23">
        <f t="shared" si="22"/>
        <v>0</v>
      </c>
      <c r="J147" s="23">
        <f t="shared" si="23"/>
        <v>0</v>
      </c>
      <c r="K147" s="23">
        <f t="shared" si="24"/>
        <v>0</v>
      </c>
      <c r="L147" s="23">
        <f t="shared" si="25"/>
        <v>0</v>
      </c>
      <c r="M147" s="23">
        <f t="shared" ca="1" si="17"/>
        <v>-2.5339176971137434E-4</v>
      </c>
      <c r="N147" s="23">
        <f t="shared" ca="1" si="26"/>
        <v>0</v>
      </c>
      <c r="O147" s="85">
        <f t="shared" ca="1" si="27"/>
        <v>0</v>
      </c>
      <c r="P147" s="23">
        <f t="shared" ca="1" si="28"/>
        <v>0</v>
      </c>
      <c r="Q147" s="23">
        <f t="shared" ca="1" si="29"/>
        <v>0</v>
      </c>
      <c r="R147" s="12">
        <f t="shared" ca="1" si="18"/>
        <v>2.5339176971137434E-4</v>
      </c>
    </row>
    <row r="148" spans="1:18" x14ac:dyDescent="0.2">
      <c r="A148" s="77"/>
      <c r="B148" s="77"/>
      <c r="C148" s="77"/>
      <c r="D148" s="78">
        <f t="shared" si="19"/>
        <v>0</v>
      </c>
      <c r="E148" s="78">
        <f t="shared" si="19"/>
        <v>0</v>
      </c>
      <c r="F148" s="23">
        <f t="shared" si="20"/>
        <v>0</v>
      </c>
      <c r="G148" s="23">
        <f t="shared" si="20"/>
        <v>0</v>
      </c>
      <c r="H148" s="23">
        <f t="shared" si="21"/>
        <v>0</v>
      </c>
      <c r="I148" s="23">
        <f t="shared" si="22"/>
        <v>0</v>
      </c>
      <c r="J148" s="23">
        <f t="shared" si="23"/>
        <v>0</v>
      </c>
      <c r="K148" s="23">
        <f t="shared" si="24"/>
        <v>0</v>
      </c>
      <c r="L148" s="23">
        <f t="shared" si="25"/>
        <v>0</v>
      </c>
      <c r="M148" s="23">
        <f t="shared" ca="1" si="17"/>
        <v>-2.5339176971137434E-4</v>
      </c>
      <c r="N148" s="23">
        <f t="shared" ca="1" si="26"/>
        <v>0</v>
      </c>
      <c r="O148" s="85">
        <f t="shared" ca="1" si="27"/>
        <v>0</v>
      </c>
      <c r="P148" s="23">
        <f t="shared" ca="1" si="28"/>
        <v>0</v>
      </c>
      <c r="Q148" s="23">
        <f t="shared" ca="1" si="29"/>
        <v>0</v>
      </c>
      <c r="R148" s="12">
        <f t="shared" ca="1" si="18"/>
        <v>2.5339176971137434E-4</v>
      </c>
    </row>
    <row r="149" spans="1:18" x14ac:dyDescent="0.2">
      <c r="A149" s="77"/>
      <c r="B149" s="77"/>
      <c r="C149" s="77"/>
      <c r="D149" s="78">
        <f t="shared" si="19"/>
        <v>0</v>
      </c>
      <c r="E149" s="78">
        <f t="shared" si="19"/>
        <v>0</v>
      </c>
      <c r="F149" s="23">
        <f t="shared" si="20"/>
        <v>0</v>
      </c>
      <c r="G149" s="23">
        <f t="shared" si="20"/>
        <v>0</v>
      </c>
      <c r="H149" s="23">
        <f t="shared" si="21"/>
        <v>0</v>
      </c>
      <c r="I149" s="23">
        <f t="shared" si="22"/>
        <v>0</v>
      </c>
      <c r="J149" s="23">
        <f t="shared" si="23"/>
        <v>0</v>
      </c>
      <c r="K149" s="23">
        <f t="shared" si="24"/>
        <v>0</v>
      </c>
      <c r="L149" s="23">
        <f t="shared" si="25"/>
        <v>0</v>
      </c>
      <c r="M149" s="23">
        <f t="shared" ref="M149:M212" ca="1" si="30">+E$4+E$5*D149+E$6*D149^2</f>
        <v>-2.5339176971137434E-4</v>
      </c>
      <c r="N149" s="23">
        <f t="shared" ca="1" si="26"/>
        <v>0</v>
      </c>
      <c r="O149" s="85">
        <f t="shared" ca="1" si="27"/>
        <v>0</v>
      </c>
      <c r="P149" s="23">
        <f t="shared" ca="1" si="28"/>
        <v>0</v>
      </c>
      <c r="Q149" s="23">
        <f t="shared" ca="1" si="29"/>
        <v>0</v>
      </c>
      <c r="R149" s="12">
        <f t="shared" ref="R149:R212" ca="1" si="31">+E149-M149</f>
        <v>2.5339176971137434E-4</v>
      </c>
    </row>
    <row r="150" spans="1:18" x14ac:dyDescent="0.2">
      <c r="A150" s="77"/>
      <c r="B150" s="77"/>
      <c r="C150" s="77"/>
      <c r="D150" s="78">
        <f t="shared" ref="D150:E213" si="32">A150/A$18</f>
        <v>0</v>
      </c>
      <c r="E150" s="78">
        <f t="shared" si="32"/>
        <v>0</v>
      </c>
      <c r="F150" s="23">
        <f t="shared" ref="F150:G213" si="33">$C150*D150</f>
        <v>0</v>
      </c>
      <c r="G150" s="23">
        <f t="shared" si="33"/>
        <v>0</v>
      </c>
      <c r="H150" s="23">
        <f t="shared" ref="H150:H213" si="34">C150*D150*D150</f>
        <v>0</v>
      </c>
      <c r="I150" s="23">
        <f t="shared" ref="I150:I213" si="35">C150*D150*D150*D150</f>
        <v>0</v>
      </c>
      <c r="J150" s="23">
        <f t="shared" ref="J150:J213" si="36">C150*D150*D150*D150*D150</f>
        <v>0</v>
      </c>
      <c r="K150" s="23">
        <f t="shared" ref="K150:K213" si="37">C150*E150*D150</f>
        <v>0</v>
      </c>
      <c r="L150" s="23">
        <f t="shared" ref="L150:L213" si="38">C150*E150*D150*D150</f>
        <v>0</v>
      </c>
      <c r="M150" s="23">
        <f t="shared" ca="1" si="30"/>
        <v>-2.5339176971137434E-4</v>
      </c>
      <c r="N150" s="23">
        <f t="shared" ref="N150:N213" ca="1" si="39">C150*(M150-E150)^2</f>
        <v>0</v>
      </c>
      <c r="O150" s="85">
        <f t="shared" ref="O150:O213" ca="1" si="40">(C150*O$1-O$2*F150+O$3*H150)^2</f>
        <v>0</v>
      </c>
      <c r="P150" s="23">
        <f t="shared" ref="P150:P213" ca="1" si="41">(-C150*O$2+O$4*F150-O$5*H150)^2</f>
        <v>0</v>
      </c>
      <c r="Q150" s="23">
        <f t="shared" ref="Q150:Q213" ca="1" si="42">+(C150*O$3-F150*O$5+H150*O$6)^2</f>
        <v>0</v>
      </c>
      <c r="R150" s="12">
        <f t="shared" ca="1" si="31"/>
        <v>2.5339176971137434E-4</v>
      </c>
    </row>
    <row r="151" spans="1:18" x14ac:dyDescent="0.2">
      <c r="A151" s="77"/>
      <c r="B151" s="77"/>
      <c r="C151" s="77"/>
      <c r="D151" s="78">
        <f t="shared" si="32"/>
        <v>0</v>
      </c>
      <c r="E151" s="78">
        <f t="shared" si="32"/>
        <v>0</v>
      </c>
      <c r="F151" s="23">
        <f t="shared" si="33"/>
        <v>0</v>
      </c>
      <c r="G151" s="23">
        <f t="shared" si="33"/>
        <v>0</v>
      </c>
      <c r="H151" s="23">
        <f t="shared" si="34"/>
        <v>0</v>
      </c>
      <c r="I151" s="23">
        <f t="shared" si="35"/>
        <v>0</v>
      </c>
      <c r="J151" s="23">
        <f t="shared" si="36"/>
        <v>0</v>
      </c>
      <c r="K151" s="23">
        <f t="shared" si="37"/>
        <v>0</v>
      </c>
      <c r="L151" s="23">
        <f t="shared" si="38"/>
        <v>0</v>
      </c>
      <c r="M151" s="23">
        <f t="shared" ca="1" si="30"/>
        <v>-2.5339176971137434E-4</v>
      </c>
      <c r="N151" s="23">
        <f t="shared" ca="1" si="39"/>
        <v>0</v>
      </c>
      <c r="O151" s="85">
        <f t="shared" ca="1" si="40"/>
        <v>0</v>
      </c>
      <c r="P151" s="23">
        <f t="shared" ca="1" si="41"/>
        <v>0</v>
      </c>
      <c r="Q151" s="23">
        <f t="shared" ca="1" si="42"/>
        <v>0</v>
      </c>
      <c r="R151" s="12">
        <f t="shared" ca="1" si="31"/>
        <v>2.5339176971137434E-4</v>
      </c>
    </row>
    <row r="152" spans="1:18" x14ac:dyDescent="0.2">
      <c r="A152" s="77"/>
      <c r="B152" s="77"/>
      <c r="C152" s="77"/>
      <c r="D152" s="78">
        <f t="shared" si="32"/>
        <v>0</v>
      </c>
      <c r="E152" s="78">
        <f t="shared" si="32"/>
        <v>0</v>
      </c>
      <c r="F152" s="23">
        <f t="shared" si="33"/>
        <v>0</v>
      </c>
      <c r="G152" s="23">
        <f t="shared" si="33"/>
        <v>0</v>
      </c>
      <c r="H152" s="23">
        <f t="shared" si="34"/>
        <v>0</v>
      </c>
      <c r="I152" s="23">
        <f t="shared" si="35"/>
        <v>0</v>
      </c>
      <c r="J152" s="23">
        <f t="shared" si="36"/>
        <v>0</v>
      </c>
      <c r="K152" s="23">
        <f t="shared" si="37"/>
        <v>0</v>
      </c>
      <c r="L152" s="23">
        <f t="shared" si="38"/>
        <v>0</v>
      </c>
      <c r="M152" s="23">
        <f t="shared" ca="1" si="30"/>
        <v>-2.5339176971137434E-4</v>
      </c>
      <c r="N152" s="23">
        <f t="shared" ca="1" si="39"/>
        <v>0</v>
      </c>
      <c r="O152" s="85">
        <f t="shared" ca="1" si="40"/>
        <v>0</v>
      </c>
      <c r="P152" s="23">
        <f t="shared" ca="1" si="41"/>
        <v>0</v>
      </c>
      <c r="Q152" s="23">
        <f t="shared" ca="1" si="42"/>
        <v>0</v>
      </c>
      <c r="R152" s="12">
        <f t="shared" ca="1" si="31"/>
        <v>2.5339176971137434E-4</v>
      </c>
    </row>
    <row r="153" spans="1:18" x14ac:dyDescent="0.2">
      <c r="A153" s="77"/>
      <c r="B153" s="77"/>
      <c r="C153" s="77"/>
      <c r="D153" s="78">
        <f t="shared" si="32"/>
        <v>0</v>
      </c>
      <c r="E153" s="78">
        <f t="shared" si="32"/>
        <v>0</v>
      </c>
      <c r="F153" s="23">
        <f t="shared" si="33"/>
        <v>0</v>
      </c>
      <c r="G153" s="23">
        <f t="shared" si="33"/>
        <v>0</v>
      </c>
      <c r="H153" s="23">
        <f t="shared" si="34"/>
        <v>0</v>
      </c>
      <c r="I153" s="23">
        <f t="shared" si="35"/>
        <v>0</v>
      </c>
      <c r="J153" s="23">
        <f t="shared" si="36"/>
        <v>0</v>
      </c>
      <c r="K153" s="23">
        <f t="shared" si="37"/>
        <v>0</v>
      </c>
      <c r="L153" s="23">
        <f t="shared" si="38"/>
        <v>0</v>
      </c>
      <c r="M153" s="23">
        <f t="shared" ca="1" si="30"/>
        <v>-2.5339176971137434E-4</v>
      </c>
      <c r="N153" s="23">
        <f t="shared" ca="1" si="39"/>
        <v>0</v>
      </c>
      <c r="O153" s="85">
        <f t="shared" ca="1" si="40"/>
        <v>0</v>
      </c>
      <c r="P153" s="23">
        <f t="shared" ca="1" si="41"/>
        <v>0</v>
      </c>
      <c r="Q153" s="23">
        <f t="shared" ca="1" si="42"/>
        <v>0</v>
      </c>
      <c r="R153" s="12">
        <f t="shared" ca="1" si="31"/>
        <v>2.5339176971137434E-4</v>
      </c>
    </row>
    <row r="154" spans="1:18" x14ac:dyDescent="0.2">
      <c r="A154" s="77"/>
      <c r="B154" s="77"/>
      <c r="C154" s="77"/>
      <c r="D154" s="78">
        <f t="shared" si="32"/>
        <v>0</v>
      </c>
      <c r="E154" s="78">
        <f t="shared" si="32"/>
        <v>0</v>
      </c>
      <c r="F154" s="23">
        <f t="shared" si="33"/>
        <v>0</v>
      </c>
      <c r="G154" s="23">
        <f t="shared" si="33"/>
        <v>0</v>
      </c>
      <c r="H154" s="23">
        <f t="shared" si="34"/>
        <v>0</v>
      </c>
      <c r="I154" s="23">
        <f t="shared" si="35"/>
        <v>0</v>
      </c>
      <c r="J154" s="23">
        <f t="shared" si="36"/>
        <v>0</v>
      </c>
      <c r="K154" s="23">
        <f t="shared" si="37"/>
        <v>0</v>
      </c>
      <c r="L154" s="23">
        <f t="shared" si="38"/>
        <v>0</v>
      </c>
      <c r="M154" s="23">
        <f t="shared" ca="1" si="30"/>
        <v>-2.5339176971137434E-4</v>
      </c>
      <c r="N154" s="23">
        <f t="shared" ca="1" si="39"/>
        <v>0</v>
      </c>
      <c r="O154" s="85">
        <f t="shared" ca="1" si="40"/>
        <v>0</v>
      </c>
      <c r="P154" s="23">
        <f t="shared" ca="1" si="41"/>
        <v>0</v>
      </c>
      <c r="Q154" s="23">
        <f t="shared" ca="1" si="42"/>
        <v>0</v>
      </c>
      <c r="R154" s="12">
        <f t="shared" ca="1" si="31"/>
        <v>2.5339176971137434E-4</v>
      </c>
    </row>
    <row r="155" spans="1:18" x14ac:dyDescent="0.2">
      <c r="A155" s="77"/>
      <c r="B155" s="77"/>
      <c r="C155" s="77"/>
      <c r="D155" s="78">
        <f t="shared" si="32"/>
        <v>0</v>
      </c>
      <c r="E155" s="78">
        <f t="shared" si="32"/>
        <v>0</v>
      </c>
      <c r="F155" s="23">
        <f t="shared" si="33"/>
        <v>0</v>
      </c>
      <c r="G155" s="23">
        <f t="shared" si="33"/>
        <v>0</v>
      </c>
      <c r="H155" s="23">
        <f t="shared" si="34"/>
        <v>0</v>
      </c>
      <c r="I155" s="23">
        <f t="shared" si="35"/>
        <v>0</v>
      </c>
      <c r="J155" s="23">
        <f t="shared" si="36"/>
        <v>0</v>
      </c>
      <c r="K155" s="23">
        <f t="shared" si="37"/>
        <v>0</v>
      </c>
      <c r="L155" s="23">
        <f t="shared" si="38"/>
        <v>0</v>
      </c>
      <c r="M155" s="23">
        <f t="shared" ca="1" si="30"/>
        <v>-2.5339176971137434E-4</v>
      </c>
      <c r="N155" s="23">
        <f t="shared" ca="1" si="39"/>
        <v>0</v>
      </c>
      <c r="O155" s="85">
        <f t="shared" ca="1" si="40"/>
        <v>0</v>
      </c>
      <c r="P155" s="23">
        <f t="shared" ca="1" si="41"/>
        <v>0</v>
      </c>
      <c r="Q155" s="23">
        <f t="shared" ca="1" si="42"/>
        <v>0</v>
      </c>
      <c r="R155" s="12">
        <f t="shared" ca="1" si="31"/>
        <v>2.5339176971137434E-4</v>
      </c>
    </row>
    <row r="156" spans="1:18" x14ac:dyDescent="0.2">
      <c r="A156" s="77"/>
      <c r="B156" s="77"/>
      <c r="C156" s="77"/>
      <c r="D156" s="78">
        <f t="shared" si="32"/>
        <v>0</v>
      </c>
      <c r="E156" s="78">
        <f t="shared" si="32"/>
        <v>0</v>
      </c>
      <c r="F156" s="23">
        <f t="shared" si="33"/>
        <v>0</v>
      </c>
      <c r="G156" s="23">
        <f t="shared" si="33"/>
        <v>0</v>
      </c>
      <c r="H156" s="23">
        <f t="shared" si="34"/>
        <v>0</v>
      </c>
      <c r="I156" s="23">
        <f t="shared" si="35"/>
        <v>0</v>
      </c>
      <c r="J156" s="23">
        <f t="shared" si="36"/>
        <v>0</v>
      </c>
      <c r="K156" s="23">
        <f t="shared" si="37"/>
        <v>0</v>
      </c>
      <c r="L156" s="23">
        <f t="shared" si="38"/>
        <v>0</v>
      </c>
      <c r="M156" s="23">
        <f t="shared" ca="1" si="30"/>
        <v>-2.5339176971137434E-4</v>
      </c>
      <c r="N156" s="23">
        <f t="shared" ca="1" si="39"/>
        <v>0</v>
      </c>
      <c r="O156" s="85">
        <f t="shared" ca="1" si="40"/>
        <v>0</v>
      </c>
      <c r="P156" s="23">
        <f t="shared" ca="1" si="41"/>
        <v>0</v>
      </c>
      <c r="Q156" s="23">
        <f t="shared" ca="1" si="42"/>
        <v>0</v>
      </c>
      <c r="R156" s="12">
        <f t="shared" ca="1" si="31"/>
        <v>2.5339176971137434E-4</v>
      </c>
    </row>
    <row r="157" spans="1:18" x14ac:dyDescent="0.2">
      <c r="A157" s="77"/>
      <c r="B157" s="77"/>
      <c r="C157" s="77"/>
      <c r="D157" s="78">
        <f t="shared" si="32"/>
        <v>0</v>
      </c>
      <c r="E157" s="78">
        <f t="shared" si="32"/>
        <v>0</v>
      </c>
      <c r="F157" s="23">
        <f t="shared" si="33"/>
        <v>0</v>
      </c>
      <c r="G157" s="23">
        <f t="shared" si="33"/>
        <v>0</v>
      </c>
      <c r="H157" s="23">
        <f t="shared" si="34"/>
        <v>0</v>
      </c>
      <c r="I157" s="23">
        <f t="shared" si="35"/>
        <v>0</v>
      </c>
      <c r="J157" s="23">
        <f t="shared" si="36"/>
        <v>0</v>
      </c>
      <c r="K157" s="23">
        <f t="shared" si="37"/>
        <v>0</v>
      </c>
      <c r="L157" s="23">
        <f t="shared" si="38"/>
        <v>0</v>
      </c>
      <c r="M157" s="23">
        <f t="shared" ca="1" si="30"/>
        <v>-2.5339176971137434E-4</v>
      </c>
      <c r="N157" s="23">
        <f t="shared" ca="1" si="39"/>
        <v>0</v>
      </c>
      <c r="O157" s="85">
        <f t="shared" ca="1" si="40"/>
        <v>0</v>
      </c>
      <c r="P157" s="23">
        <f t="shared" ca="1" si="41"/>
        <v>0</v>
      </c>
      <c r="Q157" s="23">
        <f t="shared" ca="1" si="42"/>
        <v>0</v>
      </c>
      <c r="R157" s="12">
        <f t="shared" ca="1" si="31"/>
        <v>2.5339176971137434E-4</v>
      </c>
    </row>
    <row r="158" spans="1:18" x14ac:dyDescent="0.2">
      <c r="A158" s="77"/>
      <c r="B158" s="77"/>
      <c r="C158" s="77"/>
      <c r="D158" s="78">
        <f t="shared" si="32"/>
        <v>0</v>
      </c>
      <c r="E158" s="78">
        <f t="shared" si="32"/>
        <v>0</v>
      </c>
      <c r="F158" s="23">
        <f t="shared" si="33"/>
        <v>0</v>
      </c>
      <c r="G158" s="23">
        <f t="shared" si="33"/>
        <v>0</v>
      </c>
      <c r="H158" s="23">
        <f t="shared" si="34"/>
        <v>0</v>
      </c>
      <c r="I158" s="23">
        <f t="shared" si="35"/>
        <v>0</v>
      </c>
      <c r="J158" s="23">
        <f t="shared" si="36"/>
        <v>0</v>
      </c>
      <c r="K158" s="23">
        <f t="shared" si="37"/>
        <v>0</v>
      </c>
      <c r="L158" s="23">
        <f t="shared" si="38"/>
        <v>0</v>
      </c>
      <c r="M158" s="23">
        <f t="shared" ca="1" si="30"/>
        <v>-2.5339176971137434E-4</v>
      </c>
      <c r="N158" s="23">
        <f t="shared" ca="1" si="39"/>
        <v>0</v>
      </c>
      <c r="O158" s="85">
        <f t="shared" ca="1" si="40"/>
        <v>0</v>
      </c>
      <c r="P158" s="23">
        <f t="shared" ca="1" si="41"/>
        <v>0</v>
      </c>
      <c r="Q158" s="23">
        <f t="shared" ca="1" si="42"/>
        <v>0</v>
      </c>
      <c r="R158" s="12">
        <f t="shared" ca="1" si="31"/>
        <v>2.5339176971137434E-4</v>
      </c>
    </row>
    <row r="159" spans="1:18" x14ac:dyDescent="0.2">
      <c r="A159" s="77"/>
      <c r="B159" s="77"/>
      <c r="C159" s="77"/>
      <c r="D159" s="78">
        <f t="shared" si="32"/>
        <v>0</v>
      </c>
      <c r="E159" s="78">
        <f t="shared" si="32"/>
        <v>0</v>
      </c>
      <c r="F159" s="23">
        <f t="shared" si="33"/>
        <v>0</v>
      </c>
      <c r="G159" s="23">
        <f t="shared" si="33"/>
        <v>0</v>
      </c>
      <c r="H159" s="23">
        <f t="shared" si="34"/>
        <v>0</v>
      </c>
      <c r="I159" s="23">
        <f t="shared" si="35"/>
        <v>0</v>
      </c>
      <c r="J159" s="23">
        <f t="shared" si="36"/>
        <v>0</v>
      </c>
      <c r="K159" s="23">
        <f t="shared" si="37"/>
        <v>0</v>
      </c>
      <c r="L159" s="23">
        <f t="shared" si="38"/>
        <v>0</v>
      </c>
      <c r="M159" s="23">
        <f t="shared" ca="1" si="30"/>
        <v>-2.5339176971137434E-4</v>
      </c>
      <c r="N159" s="23">
        <f t="shared" ca="1" si="39"/>
        <v>0</v>
      </c>
      <c r="O159" s="85">
        <f t="shared" ca="1" si="40"/>
        <v>0</v>
      </c>
      <c r="P159" s="23">
        <f t="shared" ca="1" si="41"/>
        <v>0</v>
      </c>
      <c r="Q159" s="23">
        <f t="shared" ca="1" si="42"/>
        <v>0</v>
      </c>
      <c r="R159" s="12">
        <f t="shared" ca="1" si="31"/>
        <v>2.5339176971137434E-4</v>
      </c>
    </row>
    <row r="160" spans="1:18" x14ac:dyDescent="0.2">
      <c r="A160" s="77"/>
      <c r="B160" s="77"/>
      <c r="C160" s="77"/>
      <c r="D160" s="78">
        <f t="shared" si="32"/>
        <v>0</v>
      </c>
      <c r="E160" s="78">
        <f t="shared" si="32"/>
        <v>0</v>
      </c>
      <c r="F160" s="23">
        <f t="shared" si="33"/>
        <v>0</v>
      </c>
      <c r="G160" s="23">
        <f t="shared" si="33"/>
        <v>0</v>
      </c>
      <c r="H160" s="23">
        <f t="shared" si="34"/>
        <v>0</v>
      </c>
      <c r="I160" s="23">
        <f t="shared" si="35"/>
        <v>0</v>
      </c>
      <c r="J160" s="23">
        <f t="shared" si="36"/>
        <v>0</v>
      </c>
      <c r="K160" s="23">
        <f t="shared" si="37"/>
        <v>0</v>
      </c>
      <c r="L160" s="23">
        <f t="shared" si="38"/>
        <v>0</v>
      </c>
      <c r="M160" s="23">
        <f t="shared" ca="1" si="30"/>
        <v>-2.5339176971137434E-4</v>
      </c>
      <c r="N160" s="23">
        <f t="shared" ca="1" si="39"/>
        <v>0</v>
      </c>
      <c r="O160" s="85">
        <f t="shared" ca="1" si="40"/>
        <v>0</v>
      </c>
      <c r="P160" s="23">
        <f t="shared" ca="1" si="41"/>
        <v>0</v>
      </c>
      <c r="Q160" s="23">
        <f t="shared" ca="1" si="42"/>
        <v>0</v>
      </c>
      <c r="R160" s="12">
        <f t="shared" ca="1" si="31"/>
        <v>2.5339176971137434E-4</v>
      </c>
    </row>
    <row r="161" spans="1:18" x14ac:dyDescent="0.2">
      <c r="A161" s="77"/>
      <c r="B161" s="77"/>
      <c r="C161" s="77"/>
      <c r="D161" s="78">
        <f t="shared" si="32"/>
        <v>0</v>
      </c>
      <c r="E161" s="78">
        <f t="shared" si="32"/>
        <v>0</v>
      </c>
      <c r="F161" s="23">
        <f t="shared" si="33"/>
        <v>0</v>
      </c>
      <c r="G161" s="23">
        <f t="shared" si="33"/>
        <v>0</v>
      </c>
      <c r="H161" s="23">
        <f t="shared" si="34"/>
        <v>0</v>
      </c>
      <c r="I161" s="23">
        <f t="shared" si="35"/>
        <v>0</v>
      </c>
      <c r="J161" s="23">
        <f t="shared" si="36"/>
        <v>0</v>
      </c>
      <c r="K161" s="23">
        <f t="shared" si="37"/>
        <v>0</v>
      </c>
      <c r="L161" s="23">
        <f t="shared" si="38"/>
        <v>0</v>
      </c>
      <c r="M161" s="23">
        <f t="shared" ca="1" si="30"/>
        <v>-2.5339176971137434E-4</v>
      </c>
      <c r="N161" s="23">
        <f t="shared" ca="1" si="39"/>
        <v>0</v>
      </c>
      <c r="O161" s="85">
        <f t="shared" ca="1" si="40"/>
        <v>0</v>
      </c>
      <c r="P161" s="23">
        <f t="shared" ca="1" si="41"/>
        <v>0</v>
      </c>
      <c r="Q161" s="23">
        <f t="shared" ca="1" si="42"/>
        <v>0</v>
      </c>
      <c r="R161" s="12">
        <f t="shared" ca="1" si="31"/>
        <v>2.5339176971137434E-4</v>
      </c>
    </row>
    <row r="162" spans="1:18" x14ac:dyDescent="0.2">
      <c r="A162" s="77"/>
      <c r="B162" s="77"/>
      <c r="C162" s="77"/>
      <c r="D162" s="78">
        <f t="shared" si="32"/>
        <v>0</v>
      </c>
      <c r="E162" s="78">
        <f t="shared" si="32"/>
        <v>0</v>
      </c>
      <c r="F162" s="23">
        <f t="shared" si="33"/>
        <v>0</v>
      </c>
      <c r="G162" s="23">
        <f t="shared" si="33"/>
        <v>0</v>
      </c>
      <c r="H162" s="23">
        <f t="shared" si="34"/>
        <v>0</v>
      </c>
      <c r="I162" s="23">
        <f t="shared" si="35"/>
        <v>0</v>
      </c>
      <c r="J162" s="23">
        <f t="shared" si="36"/>
        <v>0</v>
      </c>
      <c r="K162" s="23">
        <f t="shared" si="37"/>
        <v>0</v>
      </c>
      <c r="L162" s="23">
        <f t="shared" si="38"/>
        <v>0</v>
      </c>
      <c r="M162" s="23">
        <f t="shared" ca="1" si="30"/>
        <v>-2.5339176971137434E-4</v>
      </c>
      <c r="N162" s="23">
        <f t="shared" ca="1" si="39"/>
        <v>0</v>
      </c>
      <c r="O162" s="85">
        <f t="shared" ca="1" si="40"/>
        <v>0</v>
      </c>
      <c r="P162" s="23">
        <f t="shared" ca="1" si="41"/>
        <v>0</v>
      </c>
      <c r="Q162" s="23">
        <f t="shared" ca="1" si="42"/>
        <v>0</v>
      </c>
      <c r="R162" s="12">
        <f t="shared" ca="1" si="31"/>
        <v>2.5339176971137434E-4</v>
      </c>
    </row>
    <row r="163" spans="1:18" x14ac:dyDescent="0.2">
      <c r="A163" s="77"/>
      <c r="B163" s="77"/>
      <c r="C163" s="77"/>
      <c r="D163" s="78">
        <f t="shared" si="32"/>
        <v>0</v>
      </c>
      <c r="E163" s="78">
        <f t="shared" si="32"/>
        <v>0</v>
      </c>
      <c r="F163" s="23">
        <f t="shared" si="33"/>
        <v>0</v>
      </c>
      <c r="G163" s="23">
        <f t="shared" si="33"/>
        <v>0</v>
      </c>
      <c r="H163" s="23">
        <f t="shared" si="34"/>
        <v>0</v>
      </c>
      <c r="I163" s="23">
        <f t="shared" si="35"/>
        <v>0</v>
      </c>
      <c r="J163" s="23">
        <f t="shared" si="36"/>
        <v>0</v>
      </c>
      <c r="K163" s="23">
        <f t="shared" si="37"/>
        <v>0</v>
      </c>
      <c r="L163" s="23">
        <f t="shared" si="38"/>
        <v>0</v>
      </c>
      <c r="M163" s="23">
        <f t="shared" ca="1" si="30"/>
        <v>-2.5339176971137434E-4</v>
      </c>
      <c r="N163" s="23">
        <f t="shared" ca="1" si="39"/>
        <v>0</v>
      </c>
      <c r="O163" s="85">
        <f t="shared" ca="1" si="40"/>
        <v>0</v>
      </c>
      <c r="P163" s="23">
        <f t="shared" ca="1" si="41"/>
        <v>0</v>
      </c>
      <c r="Q163" s="23">
        <f t="shared" ca="1" si="42"/>
        <v>0</v>
      </c>
      <c r="R163" s="12">
        <f t="shared" ca="1" si="31"/>
        <v>2.5339176971137434E-4</v>
      </c>
    </row>
    <row r="164" spans="1:18" x14ac:dyDescent="0.2">
      <c r="A164" s="77"/>
      <c r="B164" s="77"/>
      <c r="C164" s="77"/>
      <c r="D164" s="78">
        <f t="shared" si="32"/>
        <v>0</v>
      </c>
      <c r="E164" s="78">
        <f t="shared" si="32"/>
        <v>0</v>
      </c>
      <c r="F164" s="23">
        <f t="shared" si="33"/>
        <v>0</v>
      </c>
      <c r="G164" s="23">
        <f t="shared" si="33"/>
        <v>0</v>
      </c>
      <c r="H164" s="23">
        <f t="shared" si="34"/>
        <v>0</v>
      </c>
      <c r="I164" s="23">
        <f t="shared" si="35"/>
        <v>0</v>
      </c>
      <c r="J164" s="23">
        <f t="shared" si="36"/>
        <v>0</v>
      </c>
      <c r="K164" s="23">
        <f t="shared" si="37"/>
        <v>0</v>
      </c>
      <c r="L164" s="23">
        <f t="shared" si="38"/>
        <v>0</v>
      </c>
      <c r="M164" s="23">
        <f t="shared" ca="1" si="30"/>
        <v>-2.5339176971137434E-4</v>
      </c>
      <c r="N164" s="23">
        <f t="shared" ca="1" si="39"/>
        <v>0</v>
      </c>
      <c r="O164" s="85">
        <f t="shared" ca="1" si="40"/>
        <v>0</v>
      </c>
      <c r="P164" s="23">
        <f t="shared" ca="1" si="41"/>
        <v>0</v>
      </c>
      <c r="Q164" s="23">
        <f t="shared" ca="1" si="42"/>
        <v>0</v>
      </c>
      <c r="R164" s="12">
        <f t="shared" ca="1" si="31"/>
        <v>2.5339176971137434E-4</v>
      </c>
    </row>
    <row r="165" spans="1:18" x14ac:dyDescent="0.2">
      <c r="A165" s="77"/>
      <c r="B165" s="77"/>
      <c r="C165" s="77"/>
      <c r="D165" s="78">
        <f t="shared" si="32"/>
        <v>0</v>
      </c>
      <c r="E165" s="78">
        <f t="shared" si="32"/>
        <v>0</v>
      </c>
      <c r="F165" s="23">
        <f t="shared" si="33"/>
        <v>0</v>
      </c>
      <c r="G165" s="23">
        <f t="shared" si="33"/>
        <v>0</v>
      </c>
      <c r="H165" s="23">
        <f t="shared" si="34"/>
        <v>0</v>
      </c>
      <c r="I165" s="23">
        <f t="shared" si="35"/>
        <v>0</v>
      </c>
      <c r="J165" s="23">
        <f t="shared" si="36"/>
        <v>0</v>
      </c>
      <c r="K165" s="23">
        <f t="shared" si="37"/>
        <v>0</v>
      </c>
      <c r="L165" s="23">
        <f t="shared" si="38"/>
        <v>0</v>
      </c>
      <c r="M165" s="23">
        <f t="shared" ca="1" si="30"/>
        <v>-2.5339176971137434E-4</v>
      </c>
      <c r="N165" s="23">
        <f t="shared" ca="1" si="39"/>
        <v>0</v>
      </c>
      <c r="O165" s="85">
        <f t="shared" ca="1" si="40"/>
        <v>0</v>
      </c>
      <c r="P165" s="23">
        <f t="shared" ca="1" si="41"/>
        <v>0</v>
      </c>
      <c r="Q165" s="23">
        <f t="shared" ca="1" si="42"/>
        <v>0</v>
      </c>
      <c r="R165" s="12">
        <f t="shared" ca="1" si="31"/>
        <v>2.5339176971137434E-4</v>
      </c>
    </row>
    <row r="166" spans="1:18" x14ac:dyDescent="0.2">
      <c r="A166" s="77"/>
      <c r="B166" s="77"/>
      <c r="C166" s="77"/>
      <c r="D166" s="78">
        <f t="shared" si="32"/>
        <v>0</v>
      </c>
      <c r="E166" s="78">
        <f t="shared" si="32"/>
        <v>0</v>
      </c>
      <c r="F166" s="23">
        <f t="shared" si="33"/>
        <v>0</v>
      </c>
      <c r="G166" s="23">
        <f t="shared" si="33"/>
        <v>0</v>
      </c>
      <c r="H166" s="23">
        <f t="shared" si="34"/>
        <v>0</v>
      </c>
      <c r="I166" s="23">
        <f t="shared" si="35"/>
        <v>0</v>
      </c>
      <c r="J166" s="23">
        <f t="shared" si="36"/>
        <v>0</v>
      </c>
      <c r="K166" s="23">
        <f t="shared" si="37"/>
        <v>0</v>
      </c>
      <c r="L166" s="23">
        <f t="shared" si="38"/>
        <v>0</v>
      </c>
      <c r="M166" s="23">
        <f t="shared" ca="1" si="30"/>
        <v>-2.5339176971137434E-4</v>
      </c>
      <c r="N166" s="23">
        <f t="shared" ca="1" si="39"/>
        <v>0</v>
      </c>
      <c r="O166" s="85">
        <f t="shared" ca="1" si="40"/>
        <v>0</v>
      </c>
      <c r="P166" s="23">
        <f t="shared" ca="1" si="41"/>
        <v>0</v>
      </c>
      <c r="Q166" s="23">
        <f t="shared" ca="1" si="42"/>
        <v>0</v>
      </c>
      <c r="R166" s="12">
        <f t="shared" ca="1" si="31"/>
        <v>2.5339176971137434E-4</v>
      </c>
    </row>
    <row r="167" spans="1:18" x14ac:dyDescent="0.2">
      <c r="A167" s="77"/>
      <c r="B167" s="77"/>
      <c r="C167" s="77"/>
      <c r="D167" s="78">
        <f t="shared" si="32"/>
        <v>0</v>
      </c>
      <c r="E167" s="78">
        <f t="shared" si="32"/>
        <v>0</v>
      </c>
      <c r="F167" s="23">
        <f t="shared" si="33"/>
        <v>0</v>
      </c>
      <c r="G167" s="23">
        <f t="shared" si="33"/>
        <v>0</v>
      </c>
      <c r="H167" s="23">
        <f t="shared" si="34"/>
        <v>0</v>
      </c>
      <c r="I167" s="23">
        <f t="shared" si="35"/>
        <v>0</v>
      </c>
      <c r="J167" s="23">
        <f t="shared" si="36"/>
        <v>0</v>
      </c>
      <c r="K167" s="23">
        <f t="shared" si="37"/>
        <v>0</v>
      </c>
      <c r="L167" s="23">
        <f t="shared" si="38"/>
        <v>0</v>
      </c>
      <c r="M167" s="23">
        <f t="shared" ca="1" si="30"/>
        <v>-2.5339176971137434E-4</v>
      </c>
      <c r="N167" s="23">
        <f t="shared" ca="1" si="39"/>
        <v>0</v>
      </c>
      <c r="O167" s="85">
        <f t="shared" ca="1" si="40"/>
        <v>0</v>
      </c>
      <c r="P167" s="23">
        <f t="shared" ca="1" si="41"/>
        <v>0</v>
      </c>
      <c r="Q167" s="23">
        <f t="shared" ca="1" si="42"/>
        <v>0</v>
      </c>
      <c r="R167" s="12">
        <f t="shared" ca="1" si="31"/>
        <v>2.5339176971137434E-4</v>
      </c>
    </row>
    <row r="168" spans="1:18" x14ac:dyDescent="0.2">
      <c r="A168" s="77"/>
      <c r="B168" s="77"/>
      <c r="C168" s="77"/>
      <c r="D168" s="78">
        <f t="shared" si="32"/>
        <v>0</v>
      </c>
      <c r="E168" s="78">
        <f t="shared" si="32"/>
        <v>0</v>
      </c>
      <c r="F168" s="23">
        <f t="shared" si="33"/>
        <v>0</v>
      </c>
      <c r="G168" s="23">
        <f t="shared" si="33"/>
        <v>0</v>
      </c>
      <c r="H168" s="23">
        <f t="shared" si="34"/>
        <v>0</v>
      </c>
      <c r="I168" s="23">
        <f t="shared" si="35"/>
        <v>0</v>
      </c>
      <c r="J168" s="23">
        <f t="shared" si="36"/>
        <v>0</v>
      </c>
      <c r="K168" s="23">
        <f t="shared" si="37"/>
        <v>0</v>
      </c>
      <c r="L168" s="23">
        <f t="shared" si="38"/>
        <v>0</v>
      </c>
      <c r="M168" s="23">
        <f t="shared" ca="1" si="30"/>
        <v>-2.5339176971137434E-4</v>
      </c>
      <c r="N168" s="23">
        <f t="shared" ca="1" si="39"/>
        <v>0</v>
      </c>
      <c r="O168" s="85">
        <f t="shared" ca="1" si="40"/>
        <v>0</v>
      </c>
      <c r="P168" s="23">
        <f t="shared" ca="1" si="41"/>
        <v>0</v>
      </c>
      <c r="Q168" s="23">
        <f t="shared" ca="1" si="42"/>
        <v>0</v>
      </c>
      <c r="R168" s="12">
        <f t="shared" ca="1" si="31"/>
        <v>2.5339176971137434E-4</v>
      </c>
    </row>
    <row r="169" spans="1:18" x14ac:dyDescent="0.2">
      <c r="A169" s="77"/>
      <c r="B169" s="77"/>
      <c r="C169" s="77"/>
      <c r="D169" s="78">
        <f t="shared" si="32"/>
        <v>0</v>
      </c>
      <c r="E169" s="78">
        <f t="shared" si="32"/>
        <v>0</v>
      </c>
      <c r="F169" s="23">
        <f t="shared" si="33"/>
        <v>0</v>
      </c>
      <c r="G169" s="23">
        <f t="shared" si="33"/>
        <v>0</v>
      </c>
      <c r="H169" s="23">
        <f t="shared" si="34"/>
        <v>0</v>
      </c>
      <c r="I169" s="23">
        <f t="shared" si="35"/>
        <v>0</v>
      </c>
      <c r="J169" s="23">
        <f t="shared" si="36"/>
        <v>0</v>
      </c>
      <c r="K169" s="23">
        <f t="shared" si="37"/>
        <v>0</v>
      </c>
      <c r="L169" s="23">
        <f t="shared" si="38"/>
        <v>0</v>
      </c>
      <c r="M169" s="23">
        <f t="shared" ca="1" si="30"/>
        <v>-2.5339176971137434E-4</v>
      </c>
      <c r="N169" s="23">
        <f t="shared" ca="1" si="39"/>
        <v>0</v>
      </c>
      <c r="O169" s="85">
        <f t="shared" ca="1" si="40"/>
        <v>0</v>
      </c>
      <c r="P169" s="23">
        <f t="shared" ca="1" si="41"/>
        <v>0</v>
      </c>
      <c r="Q169" s="23">
        <f t="shared" ca="1" si="42"/>
        <v>0</v>
      </c>
      <c r="R169" s="12">
        <f t="shared" ca="1" si="31"/>
        <v>2.5339176971137434E-4</v>
      </c>
    </row>
    <row r="170" spans="1:18" x14ac:dyDescent="0.2">
      <c r="A170" s="77"/>
      <c r="B170" s="77"/>
      <c r="C170" s="77"/>
      <c r="D170" s="78">
        <f t="shared" si="32"/>
        <v>0</v>
      </c>
      <c r="E170" s="78">
        <f t="shared" si="32"/>
        <v>0</v>
      </c>
      <c r="F170" s="23">
        <f t="shared" si="33"/>
        <v>0</v>
      </c>
      <c r="G170" s="23">
        <f t="shared" si="33"/>
        <v>0</v>
      </c>
      <c r="H170" s="23">
        <f t="shared" si="34"/>
        <v>0</v>
      </c>
      <c r="I170" s="23">
        <f t="shared" si="35"/>
        <v>0</v>
      </c>
      <c r="J170" s="23">
        <f t="shared" si="36"/>
        <v>0</v>
      </c>
      <c r="K170" s="23">
        <f t="shared" si="37"/>
        <v>0</v>
      </c>
      <c r="L170" s="23">
        <f t="shared" si="38"/>
        <v>0</v>
      </c>
      <c r="M170" s="23">
        <f t="shared" ca="1" si="30"/>
        <v>-2.5339176971137434E-4</v>
      </c>
      <c r="N170" s="23">
        <f t="shared" ca="1" si="39"/>
        <v>0</v>
      </c>
      <c r="O170" s="85">
        <f t="shared" ca="1" si="40"/>
        <v>0</v>
      </c>
      <c r="P170" s="23">
        <f t="shared" ca="1" si="41"/>
        <v>0</v>
      </c>
      <c r="Q170" s="23">
        <f t="shared" ca="1" si="42"/>
        <v>0</v>
      </c>
      <c r="R170" s="12">
        <f t="shared" ca="1" si="31"/>
        <v>2.5339176971137434E-4</v>
      </c>
    </row>
    <row r="171" spans="1:18" x14ac:dyDescent="0.2">
      <c r="A171" s="77"/>
      <c r="B171" s="77"/>
      <c r="C171" s="77"/>
      <c r="D171" s="78">
        <f t="shared" si="32"/>
        <v>0</v>
      </c>
      <c r="E171" s="78">
        <f t="shared" si="32"/>
        <v>0</v>
      </c>
      <c r="F171" s="23">
        <f t="shared" si="33"/>
        <v>0</v>
      </c>
      <c r="G171" s="23">
        <f t="shared" si="33"/>
        <v>0</v>
      </c>
      <c r="H171" s="23">
        <f t="shared" si="34"/>
        <v>0</v>
      </c>
      <c r="I171" s="23">
        <f t="shared" si="35"/>
        <v>0</v>
      </c>
      <c r="J171" s="23">
        <f t="shared" si="36"/>
        <v>0</v>
      </c>
      <c r="K171" s="23">
        <f t="shared" si="37"/>
        <v>0</v>
      </c>
      <c r="L171" s="23">
        <f t="shared" si="38"/>
        <v>0</v>
      </c>
      <c r="M171" s="23">
        <f t="shared" ca="1" si="30"/>
        <v>-2.5339176971137434E-4</v>
      </c>
      <c r="N171" s="23">
        <f t="shared" ca="1" si="39"/>
        <v>0</v>
      </c>
      <c r="O171" s="85">
        <f t="shared" ca="1" si="40"/>
        <v>0</v>
      </c>
      <c r="P171" s="23">
        <f t="shared" ca="1" si="41"/>
        <v>0</v>
      </c>
      <c r="Q171" s="23">
        <f t="shared" ca="1" si="42"/>
        <v>0</v>
      </c>
      <c r="R171" s="12">
        <f t="shared" ca="1" si="31"/>
        <v>2.5339176971137434E-4</v>
      </c>
    </row>
    <row r="172" spans="1:18" x14ac:dyDescent="0.2">
      <c r="A172" s="77"/>
      <c r="B172" s="77"/>
      <c r="C172" s="77"/>
      <c r="D172" s="78">
        <f t="shared" si="32"/>
        <v>0</v>
      </c>
      <c r="E172" s="78">
        <f t="shared" si="32"/>
        <v>0</v>
      </c>
      <c r="F172" s="23">
        <f t="shared" si="33"/>
        <v>0</v>
      </c>
      <c r="G172" s="23">
        <f t="shared" si="33"/>
        <v>0</v>
      </c>
      <c r="H172" s="23">
        <f t="shared" si="34"/>
        <v>0</v>
      </c>
      <c r="I172" s="23">
        <f t="shared" si="35"/>
        <v>0</v>
      </c>
      <c r="J172" s="23">
        <f t="shared" si="36"/>
        <v>0</v>
      </c>
      <c r="K172" s="23">
        <f t="shared" si="37"/>
        <v>0</v>
      </c>
      <c r="L172" s="23">
        <f t="shared" si="38"/>
        <v>0</v>
      </c>
      <c r="M172" s="23">
        <f t="shared" ca="1" si="30"/>
        <v>-2.5339176971137434E-4</v>
      </c>
      <c r="N172" s="23">
        <f t="shared" ca="1" si="39"/>
        <v>0</v>
      </c>
      <c r="O172" s="85">
        <f t="shared" ca="1" si="40"/>
        <v>0</v>
      </c>
      <c r="P172" s="23">
        <f t="shared" ca="1" si="41"/>
        <v>0</v>
      </c>
      <c r="Q172" s="23">
        <f t="shared" ca="1" si="42"/>
        <v>0</v>
      </c>
      <c r="R172" s="12">
        <f t="shared" ca="1" si="31"/>
        <v>2.5339176971137434E-4</v>
      </c>
    </row>
    <row r="173" spans="1:18" x14ac:dyDescent="0.2">
      <c r="A173" s="77"/>
      <c r="B173" s="77"/>
      <c r="C173" s="77"/>
      <c r="D173" s="78">
        <f t="shared" si="32"/>
        <v>0</v>
      </c>
      <c r="E173" s="78">
        <f t="shared" si="32"/>
        <v>0</v>
      </c>
      <c r="F173" s="23">
        <f t="shared" si="33"/>
        <v>0</v>
      </c>
      <c r="G173" s="23">
        <f t="shared" si="33"/>
        <v>0</v>
      </c>
      <c r="H173" s="23">
        <f t="shared" si="34"/>
        <v>0</v>
      </c>
      <c r="I173" s="23">
        <f t="shared" si="35"/>
        <v>0</v>
      </c>
      <c r="J173" s="23">
        <f t="shared" si="36"/>
        <v>0</v>
      </c>
      <c r="K173" s="23">
        <f t="shared" si="37"/>
        <v>0</v>
      </c>
      <c r="L173" s="23">
        <f t="shared" si="38"/>
        <v>0</v>
      </c>
      <c r="M173" s="23">
        <f t="shared" ca="1" si="30"/>
        <v>-2.5339176971137434E-4</v>
      </c>
      <c r="N173" s="23">
        <f t="shared" ca="1" si="39"/>
        <v>0</v>
      </c>
      <c r="O173" s="85">
        <f t="shared" ca="1" si="40"/>
        <v>0</v>
      </c>
      <c r="P173" s="23">
        <f t="shared" ca="1" si="41"/>
        <v>0</v>
      </c>
      <c r="Q173" s="23">
        <f t="shared" ca="1" si="42"/>
        <v>0</v>
      </c>
      <c r="R173" s="12">
        <f t="shared" ca="1" si="31"/>
        <v>2.5339176971137434E-4</v>
      </c>
    </row>
    <row r="174" spans="1:18" x14ac:dyDescent="0.2">
      <c r="A174" s="77"/>
      <c r="B174" s="77"/>
      <c r="C174" s="77"/>
      <c r="D174" s="78">
        <f t="shared" si="32"/>
        <v>0</v>
      </c>
      <c r="E174" s="78">
        <f t="shared" si="32"/>
        <v>0</v>
      </c>
      <c r="F174" s="23">
        <f t="shared" si="33"/>
        <v>0</v>
      </c>
      <c r="G174" s="23">
        <f t="shared" si="33"/>
        <v>0</v>
      </c>
      <c r="H174" s="23">
        <f t="shared" si="34"/>
        <v>0</v>
      </c>
      <c r="I174" s="23">
        <f t="shared" si="35"/>
        <v>0</v>
      </c>
      <c r="J174" s="23">
        <f t="shared" si="36"/>
        <v>0</v>
      </c>
      <c r="K174" s="23">
        <f t="shared" si="37"/>
        <v>0</v>
      </c>
      <c r="L174" s="23">
        <f t="shared" si="38"/>
        <v>0</v>
      </c>
      <c r="M174" s="23">
        <f t="shared" ca="1" si="30"/>
        <v>-2.5339176971137434E-4</v>
      </c>
      <c r="N174" s="23">
        <f t="shared" ca="1" si="39"/>
        <v>0</v>
      </c>
      <c r="O174" s="85">
        <f t="shared" ca="1" si="40"/>
        <v>0</v>
      </c>
      <c r="P174" s="23">
        <f t="shared" ca="1" si="41"/>
        <v>0</v>
      </c>
      <c r="Q174" s="23">
        <f t="shared" ca="1" si="42"/>
        <v>0</v>
      </c>
      <c r="R174" s="12">
        <f t="shared" ca="1" si="31"/>
        <v>2.5339176971137434E-4</v>
      </c>
    </row>
    <row r="175" spans="1:18" x14ac:dyDescent="0.2">
      <c r="A175" s="77"/>
      <c r="B175" s="77"/>
      <c r="C175" s="77"/>
      <c r="D175" s="78">
        <f t="shared" si="32"/>
        <v>0</v>
      </c>
      <c r="E175" s="78">
        <f t="shared" si="32"/>
        <v>0</v>
      </c>
      <c r="F175" s="23">
        <f t="shared" si="33"/>
        <v>0</v>
      </c>
      <c r="G175" s="23">
        <f t="shared" si="33"/>
        <v>0</v>
      </c>
      <c r="H175" s="23">
        <f t="shared" si="34"/>
        <v>0</v>
      </c>
      <c r="I175" s="23">
        <f t="shared" si="35"/>
        <v>0</v>
      </c>
      <c r="J175" s="23">
        <f t="shared" si="36"/>
        <v>0</v>
      </c>
      <c r="K175" s="23">
        <f t="shared" si="37"/>
        <v>0</v>
      </c>
      <c r="L175" s="23">
        <f t="shared" si="38"/>
        <v>0</v>
      </c>
      <c r="M175" s="23">
        <f t="shared" ca="1" si="30"/>
        <v>-2.5339176971137434E-4</v>
      </c>
      <c r="N175" s="23">
        <f t="shared" ca="1" si="39"/>
        <v>0</v>
      </c>
      <c r="O175" s="85">
        <f t="shared" ca="1" si="40"/>
        <v>0</v>
      </c>
      <c r="P175" s="23">
        <f t="shared" ca="1" si="41"/>
        <v>0</v>
      </c>
      <c r="Q175" s="23">
        <f t="shared" ca="1" si="42"/>
        <v>0</v>
      </c>
      <c r="R175" s="12">
        <f t="shared" ca="1" si="31"/>
        <v>2.5339176971137434E-4</v>
      </c>
    </row>
    <row r="176" spans="1:18" x14ac:dyDescent="0.2">
      <c r="A176" s="77"/>
      <c r="B176" s="77"/>
      <c r="C176" s="77"/>
      <c r="D176" s="78">
        <f t="shared" si="32"/>
        <v>0</v>
      </c>
      <c r="E176" s="78">
        <f t="shared" si="32"/>
        <v>0</v>
      </c>
      <c r="F176" s="23">
        <f t="shared" si="33"/>
        <v>0</v>
      </c>
      <c r="G176" s="23">
        <f t="shared" si="33"/>
        <v>0</v>
      </c>
      <c r="H176" s="23">
        <f t="shared" si="34"/>
        <v>0</v>
      </c>
      <c r="I176" s="23">
        <f t="shared" si="35"/>
        <v>0</v>
      </c>
      <c r="J176" s="23">
        <f t="shared" si="36"/>
        <v>0</v>
      </c>
      <c r="K176" s="23">
        <f t="shared" si="37"/>
        <v>0</v>
      </c>
      <c r="L176" s="23">
        <f t="shared" si="38"/>
        <v>0</v>
      </c>
      <c r="M176" s="23">
        <f t="shared" ca="1" si="30"/>
        <v>-2.5339176971137434E-4</v>
      </c>
      <c r="N176" s="23">
        <f t="shared" ca="1" si="39"/>
        <v>0</v>
      </c>
      <c r="O176" s="85">
        <f t="shared" ca="1" si="40"/>
        <v>0</v>
      </c>
      <c r="P176" s="23">
        <f t="shared" ca="1" si="41"/>
        <v>0</v>
      </c>
      <c r="Q176" s="23">
        <f t="shared" ca="1" si="42"/>
        <v>0</v>
      </c>
      <c r="R176" s="12">
        <f t="shared" ca="1" si="31"/>
        <v>2.5339176971137434E-4</v>
      </c>
    </row>
    <row r="177" spans="1:18" x14ac:dyDescent="0.2">
      <c r="A177" s="77"/>
      <c r="B177" s="77"/>
      <c r="C177" s="77"/>
      <c r="D177" s="78">
        <f t="shared" si="32"/>
        <v>0</v>
      </c>
      <c r="E177" s="78">
        <f t="shared" si="32"/>
        <v>0</v>
      </c>
      <c r="F177" s="23">
        <f t="shared" si="33"/>
        <v>0</v>
      </c>
      <c r="G177" s="23">
        <f t="shared" si="33"/>
        <v>0</v>
      </c>
      <c r="H177" s="23">
        <f t="shared" si="34"/>
        <v>0</v>
      </c>
      <c r="I177" s="23">
        <f t="shared" si="35"/>
        <v>0</v>
      </c>
      <c r="J177" s="23">
        <f t="shared" si="36"/>
        <v>0</v>
      </c>
      <c r="K177" s="23">
        <f t="shared" si="37"/>
        <v>0</v>
      </c>
      <c r="L177" s="23">
        <f t="shared" si="38"/>
        <v>0</v>
      </c>
      <c r="M177" s="23">
        <f t="shared" ca="1" si="30"/>
        <v>-2.5339176971137434E-4</v>
      </c>
      <c r="N177" s="23">
        <f t="shared" ca="1" si="39"/>
        <v>0</v>
      </c>
      <c r="O177" s="85">
        <f t="shared" ca="1" si="40"/>
        <v>0</v>
      </c>
      <c r="P177" s="23">
        <f t="shared" ca="1" si="41"/>
        <v>0</v>
      </c>
      <c r="Q177" s="23">
        <f t="shared" ca="1" si="42"/>
        <v>0</v>
      </c>
      <c r="R177" s="12">
        <f t="shared" ca="1" si="31"/>
        <v>2.5339176971137434E-4</v>
      </c>
    </row>
    <row r="178" spans="1:18" x14ac:dyDescent="0.2">
      <c r="A178" s="77"/>
      <c r="B178" s="77"/>
      <c r="C178" s="77"/>
      <c r="D178" s="78">
        <f t="shared" si="32"/>
        <v>0</v>
      </c>
      <c r="E178" s="78">
        <f t="shared" si="32"/>
        <v>0</v>
      </c>
      <c r="F178" s="23">
        <f t="shared" si="33"/>
        <v>0</v>
      </c>
      <c r="G178" s="23">
        <f t="shared" si="33"/>
        <v>0</v>
      </c>
      <c r="H178" s="23">
        <f t="shared" si="34"/>
        <v>0</v>
      </c>
      <c r="I178" s="23">
        <f t="shared" si="35"/>
        <v>0</v>
      </c>
      <c r="J178" s="23">
        <f t="shared" si="36"/>
        <v>0</v>
      </c>
      <c r="K178" s="23">
        <f t="shared" si="37"/>
        <v>0</v>
      </c>
      <c r="L178" s="23">
        <f t="shared" si="38"/>
        <v>0</v>
      </c>
      <c r="M178" s="23">
        <f t="shared" ca="1" si="30"/>
        <v>-2.5339176971137434E-4</v>
      </c>
      <c r="N178" s="23">
        <f t="shared" ca="1" si="39"/>
        <v>0</v>
      </c>
      <c r="O178" s="85">
        <f t="shared" ca="1" si="40"/>
        <v>0</v>
      </c>
      <c r="P178" s="23">
        <f t="shared" ca="1" si="41"/>
        <v>0</v>
      </c>
      <c r="Q178" s="23">
        <f t="shared" ca="1" si="42"/>
        <v>0</v>
      </c>
      <c r="R178" s="12">
        <f t="shared" ca="1" si="31"/>
        <v>2.5339176971137434E-4</v>
      </c>
    </row>
    <row r="179" spans="1:18" x14ac:dyDescent="0.2">
      <c r="A179" s="77"/>
      <c r="B179" s="77"/>
      <c r="C179" s="77"/>
      <c r="D179" s="78">
        <f t="shared" si="32"/>
        <v>0</v>
      </c>
      <c r="E179" s="78">
        <f t="shared" si="32"/>
        <v>0</v>
      </c>
      <c r="F179" s="23">
        <f t="shared" si="33"/>
        <v>0</v>
      </c>
      <c r="G179" s="23">
        <f t="shared" si="33"/>
        <v>0</v>
      </c>
      <c r="H179" s="23">
        <f t="shared" si="34"/>
        <v>0</v>
      </c>
      <c r="I179" s="23">
        <f t="shared" si="35"/>
        <v>0</v>
      </c>
      <c r="J179" s="23">
        <f t="shared" si="36"/>
        <v>0</v>
      </c>
      <c r="K179" s="23">
        <f t="shared" si="37"/>
        <v>0</v>
      </c>
      <c r="L179" s="23">
        <f t="shared" si="38"/>
        <v>0</v>
      </c>
      <c r="M179" s="23">
        <f t="shared" ca="1" si="30"/>
        <v>-2.5339176971137434E-4</v>
      </c>
      <c r="N179" s="23">
        <f t="shared" ca="1" si="39"/>
        <v>0</v>
      </c>
      <c r="O179" s="85">
        <f t="shared" ca="1" si="40"/>
        <v>0</v>
      </c>
      <c r="P179" s="23">
        <f t="shared" ca="1" si="41"/>
        <v>0</v>
      </c>
      <c r="Q179" s="23">
        <f t="shared" ca="1" si="42"/>
        <v>0</v>
      </c>
      <c r="R179" s="12">
        <f t="shared" ca="1" si="31"/>
        <v>2.5339176971137434E-4</v>
      </c>
    </row>
    <row r="180" spans="1:18" x14ac:dyDescent="0.2">
      <c r="A180" s="77"/>
      <c r="B180" s="77"/>
      <c r="C180" s="77"/>
      <c r="D180" s="78">
        <f t="shared" si="32"/>
        <v>0</v>
      </c>
      <c r="E180" s="78">
        <f t="shared" si="32"/>
        <v>0</v>
      </c>
      <c r="F180" s="23">
        <f t="shared" si="33"/>
        <v>0</v>
      </c>
      <c r="G180" s="23">
        <f t="shared" si="33"/>
        <v>0</v>
      </c>
      <c r="H180" s="23">
        <f t="shared" si="34"/>
        <v>0</v>
      </c>
      <c r="I180" s="23">
        <f t="shared" si="35"/>
        <v>0</v>
      </c>
      <c r="J180" s="23">
        <f t="shared" si="36"/>
        <v>0</v>
      </c>
      <c r="K180" s="23">
        <f t="shared" si="37"/>
        <v>0</v>
      </c>
      <c r="L180" s="23">
        <f t="shared" si="38"/>
        <v>0</v>
      </c>
      <c r="M180" s="23">
        <f t="shared" ca="1" si="30"/>
        <v>-2.5339176971137434E-4</v>
      </c>
      <c r="N180" s="23">
        <f t="shared" ca="1" si="39"/>
        <v>0</v>
      </c>
      <c r="O180" s="85">
        <f t="shared" ca="1" si="40"/>
        <v>0</v>
      </c>
      <c r="P180" s="23">
        <f t="shared" ca="1" si="41"/>
        <v>0</v>
      </c>
      <c r="Q180" s="23">
        <f t="shared" ca="1" si="42"/>
        <v>0</v>
      </c>
      <c r="R180" s="12">
        <f t="shared" ca="1" si="31"/>
        <v>2.5339176971137434E-4</v>
      </c>
    </row>
    <row r="181" spans="1:18" x14ac:dyDescent="0.2">
      <c r="A181" s="77"/>
      <c r="B181" s="77"/>
      <c r="C181" s="77"/>
      <c r="D181" s="78">
        <f t="shared" si="32"/>
        <v>0</v>
      </c>
      <c r="E181" s="78">
        <f t="shared" si="32"/>
        <v>0</v>
      </c>
      <c r="F181" s="23">
        <f t="shared" si="33"/>
        <v>0</v>
      </c>
      <c r="G181" s="23">
        <f t="shared" si="33"/>
        <v>0</v>
      </c>
      <c r="H181" s="23">
        <f t="shared" si="34"/>
        <v>0</v>
      </c>
      <c r="I181" s="23">
        <f t="shared" si="35"/>
        <v>0</v>
      </c>
      <c r="J181" s="23">
        <f t="shared" si="36"/>
        <v>0</v>
      </c>
      <c r="K181" s="23">
        <f t="shared" si="37"/>
        <v>0</v>
      </c>
      <c r="L181" s="23">
        <f t="shared" si="38"/>
        <v>0</v>
      </c>
      <c r="M181" s="23">
        <f t="shared" ca="1" si="30"/>
        <v>-2.5339176971137434E-4</v>
      </c>
      <c r="N181" s="23">
        <f t="shared" ca="1" si="39"/>
        <v>0</v>
      </c>
      <c r="O181" s="85">
        <f t="shared" ca="1" si="40"/>
        <v>0</v>
      </c>
      <c r="P181" s="23">
        <f t="shared" ca="1" si="41"/>
        <v>0</v>
      </c>
      <c r="Q181" s="23">
        <f t="shared" ca="1" si="42"/>
        <v>0</v>
      </c>
      <c r="R181" s="12">
        <f t="shared" ca="1" si="31"/>
        <v>2.5339176971137434E-4</v>
      </c>
    </row>
    <row r="182" spans="1:18" x14ac:dyDescent="0.2">
      <c r="A182" s="77"/>
      <c r="B182" s="77"/>
      <c r="C182" s="77"/>
      <c r="D182" s="78">
        <f t="shared" si="32"/>
        <v>0</v>
      </c>
      <c r="E182" s="78">
        <f t="shared" si="32"/>
        <v>0</v>
      </c>
      <c r="F182" s="23">
        <f t="shared" si="33"/>
        <v>0</v>
      </c>
      <c r="G182" s="23">
        <f t="shared" si="33"/>
        <v>0</v>
      </c>
      <c r="H182" s="23">
        <f t="shared" si="34"/>
        <v>0</v>
      </c>
      <c r="I182" s="23">
        <f t="shared" si="35"/>
        <v>0</v>
      </c>
      <c r="J182" s="23">
        <f t="shared" si="36"/>
        <v>0</v>
      </c>
      <c r="K182" s="23">
        <f t="shared" si="37"/>
        <v>0</v>
      </c>
      <c r="L182" s="23">
        <f t="shared" si="38"/>
        <v>0</v>
      </c>
      <c r="M182" s="23">
        <f t="shared" ca="1" si="30"/>
        <v>-2.5339176971137434E-4</v>
      </c>
      <c r="N182" s="23">
        <f t="shared" ca="1" si="39"/>
        <v>0</v>
      </c>
      <c r="O182" s="85">
        <f t="shared" ca="1" si="40"/>
        <v>0</v>
      </c>
      <c r="P182" s="23">
        <f t="shared" ca="1" si="41"/>
        <v>0</v>
      </c>
      <c r="Q182" s="23">
        <f t="shared" ca="1" si="42"/>
        <v>0</v>
      </c>
      <c r="R182" s="12">
        <f t="shared" ca="1" si="31"/>
        <v>2.5339176971137434E-4</v>
      </c>
    </row>
    <row r="183" spans="1:18" x14ac:dyDescent="0.2">
      <c r="A183" s="77"/>
      <c r="B183" s="77"/>
      <c r="C183" s="77"/>
      <c r="D183" s="78">
        <f t="shared" si="32"/>
        <v>0</v>
      </c>
      <c r="E183" s="78">
        <f t="shared" si="32"/>
        <v>0</v>
      </c>
      <c r="F183" s="23">
        <f t="shared" si="33"/>
        <v>0</v>
      </c>
      <c r="G183" s="23">
        <f t="shared" si="33"/>
        <v>0</v>
      </c>
      <c r="H183" s="23">
        <f t="shared" si="34"/>
        <v>0</v>
      </c>
      <c r="I183" s="23">
        <f t="shared" si="35"/>
        <v>0</v>
      </c>
      <c r="J183" s="23">
        <f t="shared" si="36"/>
        <v>0</v>
      </c>
      <c r="K183" s="23">
        <f t="shared" si="37"/>
        <v>0</v>
      </c>
      <c r="L183" s="23">
        <f t="shared" si="38"/>
        <v>0</v>
      </c>
      <c r="M183" s="23">
        <f t="shared" ca="1" si="30"/>
        <v>-2.5339176971137434E-4</v>
      </c>
      <c r="N183" s="23">
        <f t="shared" ca="1" si="39"/>
        <v>0</v>
      </c>
      <c r="O183" s="85">
        <f t="shared" ca="1" si="40"/>
        <v>0</v>
      </c>
      <c r="P183" s="23">
        <f t="shared" ca="1" si="41"/>
        <v>0</v>
      </c>
      <c r="Q183" s="23">
        <f t="shared" ca="1" si="42"/>
        <v>0</v>
      </c>
      <c r="R183" s="12">
        <f t="shared" ca="1" si="31"/>
        <v>2.5339176971137434E-4</v>
      </c>
    </row>
    <row r="184" spans="1:18" x14ac:dyDescent="0.2">
      <c r="A184" s="77"/>
      <c r="B184" s="77"/>
      <c r="C184" s="77"/>
      <c r="D184" s="78">
        <f t="shared" si="32"/>
        <v>0</v>
      </c>
      <c r="E184" s="78">
        <f t="shared" si="32"/>
        <v>0</v>
      </c>
      <c r="F184" s="23">
        <f t="shared" si="33"/>
        <v>0</v>
      </c>
      <c r="G184" s="23">
        <f t="shared" si="33"/>
        <v>0</v>
      </c>
      <c r="H184" s="23">
        <f t="shared" si="34"/>
        <v>0</v>
      </c>
      <c r="I184" s="23">
        <f t="shared" si="35"/>
        <v>0</v>
      </c>
      <c r="J184" s="23">
        <f t="shared" si="36"/>
        <v>0</v>
      </c>
      <c r="K184" s="23">
        <f t="shared" si="37"/>
        <v>0</v>
      </c>
      <c r="L184" s="23">
        <f t="shared" si="38"/>
        <v>0</v>
      </c>
      <c r="M184" s="23">
        <f t="shared" ca="1" si="30"/>
        <v>-2.5339176971137434E-4</v>
      </c>
      <c r="N184" s="23">
        <f t="shared" ca="1" si="39"/>
        <v>0</v>
      </c>
      <c r="O184" s="85">
        <f t="shared" ca="1" si="40"/>
        <v>0</v>
      </c>
      <c r="P184" s="23">
        <f t="shared" ca="1" si="41"/>
        <v>0</v>
      </c>
      <c r="Q184" s="23">
        <f t="shared" ca="1" si="42"/>
        <v>0</v>
      </c>
      <c r="R184" s="12">
        <f t="shared" ca="1" si="31"/>
        <v>2.5339176971137434E-4</v>
      </c>
    </row>
    <row r="185" spans="1:18" x14ac:dyDescent="0.2">
      <c r="A185" s="77"/>
      <c r="B185" s="77"/>
      <c r="C185" s="77"/>
      <c r="D185" s="78">
        <f t="shared" si="32"/>
        <v>0</v>
      </c>
      <c r="E185" s="78">
        <f t="shared" si="32"/>
        <v>0</v>
      </c>
      <c r="F185" s="23">
        <f t="shared" si="33"/>
        <v>0</v>
      </c>
      <c r="G185" s="23">
        <f t="shared" si="33"/>
        <v>0</v>
      </c>
      <c r="H185" s="23">
        <f t="shared" si="34"/>
        <v>0</v>
      </c>
      <c r="I185" s="23">
        <f t="shared" si="35"/>
        <v>0</v>
      </c>
      <c r="J185" s="23">
        <f t="shared" si="36"/>
        <v>0</v>
      </c>
      <c r="K185" s="23">
        <f t="shared" si="37"/>
        <v>0</v>
      </c>
      <c r="L185" s="23">
        <f t="shared" si="38"/>
        <v>0</v>
      </c>
      <c r="M185" s="23">
        <f t="shared" ca="1" si="30"/>
        <v>-2.5339176971137434E-4</v>
      </c>
      <c r="N185" s="23">
        <f t="shared" ca="1" si="39"/>
        <v>0</v>
      </c>
      <c r="O185" s="85">
        <f t="shared" ca="1" si="40"/>
        <v>0</v>
      </c>
      <c r="P185" s="23">
        <f t="shared" ca="1" si="41"/>
        <v>0</v>
      </c>
      <c r="Q185" s="23">
        <f t="shared" ca="1" si="42"/>
        <v>0</v>
      </c>
      <c r="R185" s="12">
        <f t="shared" ca="1" si="31"/>
        <v>2.5339176971137434E-4</v>
      </c>
    </row>
    <row r="186" spans="1:18" x14ac:dyDescent="0.2">
      <c r="A186" s="77"/>
      <c r="B186" s="77"/>
      <c r="C186" s="77"/>
      <c r="D186" s="78">
        <f t="shared" si="32"/>
        <v>0</v>
      </c>
      <c r="E186" s="78">
        <f t="shared" si="32"/>
        <v>0</v>
      </c>
      <c r="F186" s="23">
        <f t="shared" si="33"/>
        <v>0</v>
      </c>
      <c r="G186" s="23">
        <f t="shared" si="33"/>
        <v>0</v>
      </c>
      <c r="H186" s="23">
        <f t="shared" si="34"/>
        <v>0</v>
      </c>
      <c r="I186" s="23">
        <f t="shared" si="35"/>
        <v>0</v>
      </c>
      <c r="J186" s="23">
        <f t="shared" si="36"/>
        <v>0</v>
      </c>
      <c r="K186" s="23">
        <f t="shared" si="37"/>
        <v>0</v>
      </c>
      <c r="L186" s="23">
        <f t="shared" si="38"/>
        <v>0</v>
      </c>
      <c r="M186" s="23">
        <f t="shared" ca="1" si="30"/>
        <v>-2.5339176971137434E-4</v>
      </c>
      <c r="N186" s="23">
        <f t="shared" ca="1" si="39"/>
        <v>0</v>
      </c>
      <c r="O186" s="85">
        <f t="shared" ca="1" si="40"/>
        <v>0</v>
      </c>
      <c r="P186" s="23">
        <f t="shared" ca="1" si="41"/>
        <v>0</v>
      </c>
      <c r="Q186" s="23">
        <f t="shared" ca="1" si="42"/>
        <v>0</v>
      </c>
      <c r="R186" s="12">
        <f t="shared" ca="1" si="31"/>
        <v>2.5339176971137434E-4</v>
      </c>
    </row>
    <row r="187" spans="1:18" x14ac:dyDescent="0.2">
      <c r="A187" s="77"/>
      <c r="B187" s="77"/>
      <c r="C187" s="77"/>
      <c r="D187" s="78">
        <f t="shared" si="32"/>
        <v>0</v>
      </c>
      <c r="E187" s="78">
        <f t="shared" si="32"/>
        <v>0</v>
      </c>
      <c r="F187" s="23">
        <f t="shared" si="33"/>
        <v>0</v>
      </c>
      <c r="G187" s="23">
        <f t="shared" si="33"/>
        <v>0</v>
      </c>
      <c r="H187" s="23">
        <f t="shared" si="34"/>
        <v>0</v>
      </c>
      <c r="I187" s="23">
        <f t="shared" si="35"/>
        <v>0</v>
      </c>
      <c r="J187" s="23">
        <f t="shared" si="36"/>
        <v>0</v>
      </c>
      <c r="K187" s="23">
        <f t="shared" si="37"/>
        <v>0</v>
      </c>
      <c r="L187" s="23">
        <f t="shared" si="38"/>
        <v>0</v>
      </c>
      <c r="M187" s="23">
        <f t="shared" ca="1" si="30"/>
        <v>-2.5339176971137434E-4</v>
      </c>
      <c r="N187" s="23">
        <f t="shared" ca="1" si="39"/>
        <v>0</v>
      </c>
      <c r="O187" s="85">
        <f t="shared" ca="1" si="40"/>
        <v>0</v>
      </c>
      <c r="P187" s="23">
        <f t="shared" ca="1" si="41"/>
        <v>0</v>
      </c>
      <c r="Q187" s="23">
        <f t="shared" ca="1" si="42"/>
        <v>0</v>
      </c>
      <c r="R187" s="12">
        <f t="shared" ca="1" si="31"/>
        <v>2.5339176971137434E-4</v>
      </c>
    </row>
    <row r="188" spans="1:18" x14ac:dyDescent="0.2">
      <c r="A188" s="77"/>
      <c r="B188" s="77"/>
      <c r="C188" s="77"/>
      <c r="D188" s="78">
        <f t="shared" si="32"/>
        <v>0</v>
      </c>
      <c r="E188" s="78">
        <f t="shared" si="32"/>
        <v>0</v>
      </c>
      <c r="F188" s="23">
        <f t="shared" si="33"/>
        <v>0</v>
      </c>
      <c r="G188" s="23">
        <f t="shared" si="33"/>
        <v>0</v>
      </c>
      <c r="H188" s="23">
        <f t="shared" si="34"/>
        <v>0</v>
      </c>
      <c r="I188" s="23">
        <f t="shared" si="35"/>
        <v>0</v>
      </c>
      <c r="J188" s="23">
        <f t="shared" si="36"/>
        <v>0</v>
      </c>
      <c r="K188" s="23">
        <f t="shared" si="37"/>
        <v>0</v>
      </c>
      <c r="L188" s="23">
        <f t="shared" si="38"/>
        <v>0</v>
      </c>
      <c r="M188" s="23">
        <f t="shared" ca="1" si="30"/>
        <v>-2.5339176971137434E-4</v>
      </c>
      <c r="N188" s="23">
        <f t="shared" ca="1" si="39"/>
        <v>0</v>
      </c>
      <c r="O188" s="85">
        <f t="shared" ca="1" si="40"/>
        <v>0</v>
      </c>
      <c r="P188" s="23">
        <f t="shared" ca="1" si="41"/>
        <v>0</v>
      </c>
      <c r="Q188" s="23">
        <f t="shared" ca="1" si="42"/>
        <v>0</v>
      </c>
      <c r="R188" s="12">
        <f t="shared" ca="1" si="31"/>
        <v>2.5339176971137434E-4</v>
      </c>
    </row>
    <row r="189" spans="1:18" x14ac:dyDescent="0.2">
      <c r="A189" s="77"/>
      <c r="B189" s="77"/>
      <c r="C189" s="77"/>
      <c r="D189" s="78">
        <f t="shared" si="32"/>
        <v>0</v>
      </c>
      <c r="E189" s="78">
        <f t="shared" si="32"/>
        <v>0</v>
      </c>
      <c r="F189" s="23">
        <f t="shared" si="33"/>
        <v>0</v>
      </c>
      <c r="G189" s="23">
        <f t="shared" si="33"/>
        <v>0</v>
      </c>
      <c r="H189" s="23">
        <f t="shared" si="34"/>
        <v>0</v>
      </c>
      <c r="I189" s="23">
        <f t="shared" si="35"/>
        <v>0</v>
      </c>
      <c r="J189" s="23">
        <f t="shared" si="36"/>
        <v>0</v>
      </c>
      <c r="K189" s="23">
        <f t="shared" si="37"/>
        <v>0</v>
      </c>
      <c r="L189" s="23">
        <f t="shared" si="38"/>
        <v>0</v>
      </c>
      <c r="M189" s="23">
        <f t="shared" ca="1" si="30"/>
        <v>-2.5339176971137434E-4</v>
      </c>
      <c r="N189" s="23">
        <f t="shared" ca="1" si="39"/>
        <v>0</v>
      </c>
      <c r="O189" s="85">
        <f t="shared" ca="1" si="40"/>
        <v>0</v>
      </c>
      <c r="P189" s="23">
        <f t="shared" ca="1" si="41"/>
        <v>0</v>
      </c>
      <c r="Q189" s="23">
        <f t="shared" ca="1" si="42"/>
        <v>0</v>
      </c>
      <c r="R189" s="12">
        <f t="shared" ca="1" si="31"/>
        <v>2.5339176971137434E-4</v>
      </c>
    </row>
    <row r="190" spans="1:18" x14ac:dyDescent="0.2">
      <c r="A190" s="77"/>
      <c r="B190" s="77"/>
      <c r="C190" s="77"/>
      <c r="D190" s="78">
        <f t="shared" si="32"/>
        <v>0</v>
      </c>
      <c r="E190" s="78">
        <f t="shared" si="32"/>
        <v>0</v>
      </c>
      <c r="F190" s="23">
        <f t="shared" si="33"/>
        <v>0</v>
      </c>
      <c r="G190" s="23">
        <f t="shared" si="33"/>
        <v>0</v>
      </c>
      <c r="H190" s="23">
        <f t="shared" si="34"/>
        <v>0</v>
      </c>
      <c r="I190" s="23">
        <f t="shared" si="35"/>
        <v>0</v>
      </c>
      <c r="J190" s="23">
        <f t="shared" si="36"/>
        <v>0</v>
      </c>
      <c r="K190" s="23">
        <f t="shared" si="37"/>
        <v>0</v>
      </c>
      <c r="L190" s="23">
        <f t="shared" si="38"/>
        <v>0</v>
      </c>
      <c r="M190" s="23">
        <f t="shared" ca="1" si="30"/>
        <v>-2.5339176971137434E-4</v>
      </c>
      <c r="N190" s="23">
        <f t="shared" ca="1" si="39"/>
        <v>0</v>
      </c>
      <c r="O190" s="85">
        <f t="shared" ca="1" si="40"/>
        <v>0</v>
      </c>
      <c r="P190" s="23">
        <f t="shared" ca="1" si="41"/>
        <v>0</v>
      </c>
      <c r="Q190" s="23">
        <f t="shared" ca="1" si="42"/>
        <v>0</v>
      </c>
      <c r="R190" s="12">
        <f t="shared" ca="1" si="31"/>
        <v>2.5339176971137434E-4</v>
      </c>
    </row>
    <row r="191" spans="1:18" x14ac:dyDescent="0.2">
      <c r="A191" s="77"/>
      <c r="B191" s="77"/>
      <c r="C191" s="77"/>
      <c r="D191" s="78">
        <f t="shared" si="32"/>
        <v>0</v>
      </c>
      <c r="E191" s="78">
        <f t="shared" si="32"/>
        <v>0</v>
      </c>
      <c r="F191" s="23">
        <f t="shared" si="33"/>
        <v>0</v>
      </c>
      <c r="G191" s="23">
        <f t="shared" si="33"/>
        <v>0</v>
      </c>
      <c r="H191" s="23">
        <f t="shared" si="34"/>
        <v>0</v>
      </c>
      <c r="I191" s="23">
        <f t="shared" si="35"/>
        <v>0</v>
      </c>
      <c r="J191" s="23">
        <f t="shared" si="36"/>
        <v>0</v>
      </c>
      <c r="K191" s="23">
        <f t="shared" si="37"/>
        <v>0</v>
      </c>
      <c r="L191" s="23">
        <f t="shared" si="38"/>
        <v>0</v>
      </c>
      <c r="M191" s="23">
        <f t="shared" ca="1" si="30"/>
        <v>-2.5339176971137434E-4</v>
      </c>
      <c r="N191" s="23">
        <f t="shared" ca="1" si="39"/>
        <v>0</v>
      </c>
      <c r="O191" s="85">
        <f t="shared" ca="1" si="40"/>
        <v>0</v>
      </c>
      <c r="P191" s="23">
        <f t="shared" ca="1" si="41"/>
        <v>0</v>
      </c>
      <c r="Q191" s="23">
        <f t="shared" ca="1" si="42"/>
        <v>0</v>
      </c>
      <c r="R191" s="12">
        <f t="shared" ca="1" si="31"/>
        <v>2.5339176971137434E-4</v>
      </c>
    </row>
    <row r="192" spans="1:18" x14ac:dyDescent="0.2">
      <c r="A192" s="77"/>
      <c r="B192" s="77"/>
      <c r="C192" s="77"/>
      <c r="D192" s="78">
        <f t="shared" si="32"/>
        <v>0</v>
      </c>
      <c r="E192" s="78">
        <f t="shared" si="32"/>
        <v>0</v>
      </c>
      <c r="F192" s="23">
        <f t="shared" si="33"/>
        <v>0</v>
      </c>
      <c r="G192" s="23">
        <f t="shared" si="33"/>
        <v>0</v>
      </c>
      <c r="H192" s="23">
        <f t="shared" si="34"/>
        <v>0</v>
      </c>
      <c r="I192" s="23">
        <f t="shared" si="35"/>
        <v>0</v>
      </c>
      <c r="J192" s="23">
        <f t="shared" si="36"/>
        <v>0</v>
      </c>
      <c r="K192" s="23">
        <f t="shared" si="37"/>
        <v>0</v>
      </c>
      <c r="L192" s="23">
        <f t="shared" si="38"/>
        <v>0</v>
      </c>
      <c r="M192" s="23">
        <f t="shared" ca="1" si="30"/>
        <v>-2.5339176971137434E-4</v>
      </c>
      <c r="N192" s="23">
        <f t="shared" ca="1" si="39"/>
        <v>0</v>
      </c>
      <c r="O192" s="85">
        <f t="shared" ca="1" si="40"/>
        <v>0</v>
      </c>
      <c r="P192" s="23">
        <f t="shared" ca="1" si="41"/>
        <v>0</v>
      </c>
      <c r="Q192" s="23">
        <f t="shared" ca="1" si="42"/>
        <v>0</v>
      </c>
      <c r="R192" s="12">
        <f t="shared" ca="1" si="31"/>
        <v>2.5339176971137434E-4</v>
      </c>
    </row>
    <row r="193" spans="1:18" x14ac:dyDescent="0.2">
      <c r="A193" s="77"/>
      <c r="B193" s="77"/>
      <c r="C193" s="77"/>
      <c r="D193" s="78">
        <f t="shared" si="32"/>
        <v>0</v>
      </c>
      <c r="E193" s="78">
        <f t="shared" si="32"/>
        <v>0</v>
      </c>
      <c r="F193" s="23">
        <f t="shared" si="33"/>
        <v>0</v>
      </c>
      <c r="G193" s="23">
        <f t="shared" si="33"/>
        <v>0</v>
      </c>
      <c r="H193" s="23">
        <f t="shared" si="34"/>
        <v>0</v>
      </c>
      <c r="I193" s="23">
        <f t="shared" si="35"/>
        <v>0</v>
      </c>
      <c r="J193" s="23">
        <f t="shared" si="36"/>
        <v>0</v>
      </c>
      <c r="K193" s="23">
        <f t="shared" si="37"/>
        <v>0</v>
      </c>
      <c r="L193" s="23">
        <f t="shared" si="38"/>
        <v>0</v>
      </c>
      <c r="M193" s="23">
        <f t="shared" ca="1" si="30"/>
        <v>-2.5339176971137434E-4</v>
      </c>
      <c r="N193" s="23">
        <f t="shared" ca="1" si="39"/>
        <v>0</v>
      </c>
      <c r="O193" s="85">
        <f t="shared" ca="1" si="40"/>
        <v>0</v>
      </c>
      <c r="P193" s="23">
        <f t="shared" ca="1" si="41"/>
        <v>0</v>
      </c>
      <c r="Q193" s="23">
        <f t="shared" ca="1" si="42"/>
        <v>0</v>
      </c>
      <c r="R193" s="12">
        <f t="shared" ca="1" si="31"/>
        <v>2.5339176971137434E-4</v>
      </c>
    </row>
    <row r="194" spans="1:18" x14ac:dyDescent="0.2">
      <c r="A194" s="77"/>
      <c r="B194" s="77"/>
      <c r="C194" s="77"/>
      <c r="D194" s="78">
        <f t="shared" si="32"/>
        <v>0</v>
      </c>
      <c r="E194" s="78">
        <f t="shared" si="32"/>
        <v>0</v>
      </c>
      <c r="F194" s="23">
        <f t="shared" si="33"/>
        <v>0</v>
      </c>
      <c r="G194" s="23">
        <f t="shared" si="33"/>
        <v>0</v>
      </c>
      <c r="H194" s="23">
        <f t="shared" si="34"/>
        <v>0</v>
      </c>
      <c r="I194" s="23">
        <f t="shared" si="35"/>
        <v>0</v>
      </c>
      <c r="J194" s="23">
        <f t="shared" si="36"/>
        <v>0</v>
      </c>
      <c r="K194" s="23">
        <f t="shared" si="37"/>
        <v>0</v>
      </c>
      <c r="L194" s="23">
        <f t="shared" si="38"/>
        <v>0</v>
      </c>
      <c r="M194" s="23">
        <f t="shared" ca="1" si="30"/>
        <v>-2.5339176971137434E-4</v>
      </c>
      <c r="N194" s="23">
        <f t="shared" ca="1" si="39"/>
        <v>0</v>
      </c>
      <c r="O194" s="85">
        <f t="shared" ca="1" si="40"/>
        <v>0</v>
      </c>
      <c r="P194" s="23">
        <f t="shared" ca="1" si="41"/>
        <v>0</v>
      </c>
      <c r="Q194" s="23">
        <f t="shared" ca="1" si="42"/>
        <v>0</v>
      </c>
      <c r="R194" s="12">
        <f t="shared" ca="1" si="31"/>
        <v>2.5339176971137434E-4</v>
      </c>
    </row>
    <row r="195" spans="1:18" x14ac:dyDescent="0.2">
      <c r="A195" s="77"/>
      <c r="B195" s="77"/>
      <c r="C195" s="77"/>
      <c r="D195" s="78">
        <f t="shared" si="32"/>
        <v>0</v>
      </c>
      <c r="E195" s="78">
        <f t="shared" si="32"/>
        <v>0</v>
      </c>
      <c r="F195" s="23">
        <f t="shared" si="33"/>
        <v>0</v>
      </c>
      <c r="G195" s="23">
        <f t="shared" si="33"/>
        <v>0</v>
      </c>
      <c r="H195" s="23">
        <f t="shared" si="34"/>
        <v>0</v>
      </c>
      <c r="I195" s="23">
        <f t="shared" si="35"/>
        <v>0</v>
      </c>
      <c r="J195" s="23">
        <f t="shared" si="36"/>
        <v>0</v>
      </c>
      <c r="K195" s="23">
        <f t="shared" si="37"/>
        <v>0</v>
      </c>
      <c r="L195" s="23">
        <f t="shared" si="38"/>
        <v>0</v>
      </c>
      <c r="M195" s="23">
        <f t="shared" ca="1" si="30"/>
        <v>-2.5339176971137434E-4</v>
      </c>
      <c r="N195" s="23">
        <f t="shared" ca="1" si="39"/>
        <v>0</v>
      </c>
      <c r="O195" s="85">
        <f t="shared" ca="1" si="40"/>
        <v>0</v>
      </c>
      <c r="P195" s="23">
        <f t="shared" ca="1" si="41"/>
        <v>0</v>
      </c>
      <c r="Q195" s="23">
        <f t="shared" ca="1" si="42"/>
        <v>0</v>
      </c>
      <c r="R195" s="12">
        <f t="shared" ca="1" si="31"/>
        <v>2.5339176971137434E-4</v>
      </c>
    </row>
    <row r="196" spans="1:18" x14ac:dyDescent="0.2">
      <c r="A196" s="77"/>
      <c r="B196" s="77"/>
      <c r="C196" s="77"/>
      <c r="D196" s="78">
        <f t="shared" si="32"/>
        <v>0</v>
      </c>
      <c r="E196" s="78">
        <f t="shared" si="32"/>
        <v>0</v>
      </c>
      <c r="F196" s="23">
        <f t="shared" si="33"/>
        <v>0</v>
      </c>
      <c r="G196" s="23">
        <f t="shared" si="33"/>
        <v>0</v>
      </c>
      <c r="H196" s="23">
        <f t="shared" si="34"/>
        <v>0</v>
      </c>
      <c r="I196" s="23">
        <f t="shared" si="35"/>
        <v>0</v>
      </c>
      <c r="J196" s="23">
        <f t="shared" si="36"/>
        <v>0</v>
      </c>
      <c r="K196" s="23">
        <f t="shared" si="37"/>
        <v>0</v>
      </c>
      <c r="L196" s="23">
        <f t="shared" si="38"/>
        <v>0</v>
      </c>
      <c r="M196" s="23">
        <f t="shared" ca="1" si="30"/>
        <v>-2.5339176971137434E-4</v>
      </c>
      <c r="N196" s="23">
        <f t="shared" ca="1" si="39"/>
        <v>0</v>
      </c>
      <c r="O196" s="85">
        <f t="shared" ca="1" si="40"/>
        <v>0</v>
      </c>
      <c r="P196" s="23">
        <f t="shared" ca="1" si="41"/>
        <v>0</v>
      </c>
      <c r="Q196" s="23">
        <f t="shared" ca="1" si="42"/>
        <v>0</v>
      </c>
      <c r="R196" s="12">
        <f t="shared" ca="1" si="31"/>
        <v>2.5339176971137434E-4</v>
      </c>
    </row>
    <row r="197" spans="1:18" x14ac:dyDescent="0.2">
      <c r="A197" s="77"/>
      <c r="B197" s="77"/>
      <c r="C197" s="77"/>
      <c r="D197" s="78">
        <f t="shared" si="32"/>
        <v>0</v>
      </c>
      <c r="E197" s="78">
        <f t="shared" si="32"/>
        <v>0</v>
      </c>
      <c r="F197" s="23">
        <f t="shared" si="33"/>
        <v>0</v>
      </c>
      <c r="G197" s="23">
        <f t="shared" si="33"/>
        <v>0</v>
      </c>
      <c r="H197" s="23">
        <f t="shared" si="34"/>
        <v>0</v>
      </c>
      <c r="I197" s="23">
        <f t="shared" si="35"/>
        <v>0</v>
      </c>
      <c r="J197" s="23">
        <f t="shared" si="36"/>
        <v>0</v>
      </c>
      <c r="K197" s="23">
        <f t="shared" si="37"/>
        <v>0</v>
      </c>
      <c r="L197" s="23">
        <f t="shared" si="38"/>
        <v>0</v>
      </c>
      <c r="M197" s="23">
        <f t="shared" ca="1" si="30"/>
        <v>-2.5339176971137434E-4</v>
      </c>
      <c r="N197" s="23">
        <f t="shared" ca="1" si="39"/>
        <v>0</v>
      </c>
      <c r="O197" s="85">
        <f t="shared" ca="1" si="40"/>
        <v>0</v>
      </c>
      <c r="P197" s="23">
        <f t="shared" ca="1" si="41"/>
        <v>0</v>
      </c>
      <c r="Q197" s="23">
        <f t="shared" ca="1" si="42"/>
        <v>0</v>
      </c>
      <c r="R197" s="12">
        <f t="shared" ca="1" si="31"/>
        <v>2.5339176971137434E-4</v>
      </c>
    </row>
    <row r="198" spans="1:18" x14ac:dyDescent="0.2">
      <c r="A198" s="77"/>
      <c r="B198" s="77"/>
      <c r="C198" s="77"/>
      <c r="D198" s="78">
        <f t="shared" si="32"/>
        <v>0</v>
      </c>
      <c r="E198" s="78">
        <f t="shared" si="32"/>
        <v>0</v>
      </c>
      <c r="F198" s="23">
        <f t="shared" si="33"/>
        <v>0</v>
      </c>
      <c r="G198" s="23">
        <f t="shared" si="33"/>
        <v>0</v>
      </c>
      <c r="H198" s="23">
        <f t="shared" si="34"/>
        <v>0</v>
      </c>
      <c r="I198" s="23">
        <f t="shared" si="35"/>
        <v>0</v>
      </c>
      <c r="J198" s="23">
        <f t="shared" si="36"/>
        <v>0</v>
      </c>
      <c r="K198" s="23">
        <f t="shared" si="37"/>
        <v>0</v>
      </c>
      <c r="L198" s="23">
        <f t="shared" si="38"/>
        <v>0</v>
      </c>
      <c r="M198" s="23">
        <f t="shared" ca="1" si="30"/>
        <v>-2.5339176971137434E-4</v>
      </c>
      <c r="N198" s="23">
        <f t="shared" ca="1" si="39"/>
        <v>0</v>
      </c>
      <c r="O198" s="85">
        <f t="shared" ca="1" si="40"/>
        <v>0</v>
      </c>
      <c r="P198" s="23">
        <f t="shared" ca="1" si="41"/>
        <v>0</v>
      </c>
      <c r="Q198" s="23">
        <f t="shared" ca="1" si="42"/>
        <v>0</v>
      </c>
      <c r="R198" s="12">
        <f t="shared" ca="1" si="31"/>
        <v>2.5339176971137434E-4</v>
      </c>
    </row>
    <row r="199" spans="1:18" x14ac:dyDescent="0.2">
      <c r="A199" s="77"/>
      <c r="B199" s="77"/>
      <c r="C199" s="77"/>
      <c r="D199" s="78">
        <f t="shared" si="32"/>
        <v>0</v>
      </c>
      <c r="E199" s="78">
        <f t="shared" si="32"/>
        <v>0</v>
      </c>
      <c r="F199" s="23">
        <f t="shared" si="33"/>
        <v>0</v>
      </c>
      <c r="G199" s="23">
        <f t="shared" si="33"/>
        <v>0</v>
      </c>
      <c r="H199" s="23">
        <f t="shared" si="34"/>
        <v>0</v>
      </c>
      <c r="I199" s="23">
        <f t="shared" si="35"/>
        <v>0</v>
      </c>
      <c r="J199" s="23">
        <f t="shared" si="36"/>
        <v>0</v>
      </c>
      <c r="K199" s="23">
        <f t="shared" si="37"/>
        <v>0</v>
      </c>
      <c r="L199" s="23">
        <f t="shared" si="38"/>
        <v>0</v>
      </c>
      <c r="M199" s="23">
        <f t="shared" ca="1" si="30"/>
        <v>-2.5339176971137434E-4</v>
      </c>
      <c r="N199" s="23">
        <f t="shared" ca="1" si="39"/>
        <v>0</v>
      </c>
      <c r="O199" s="85">
        <f t="shared" ca="1" si="40"/>
        <v>0</v>
      </c>
      <c r="P199" s="23">
        <f t="shared" ca="1" si="41"/>
        <v>0</v>
      </c>
      <c r="Q199" s="23">
        <f t="shared" ca="1" si="42"/>
        <v>0</v>
      </c>
      <c r="R199" s="12">
        <f t="shared" ca="1" si="31"/>
        <v>2.5339176971137434E-4</v>
      </c>
    </row>
    <row r="200" spans="1:18" x14ac:dyDescent="0.2">
      <c r="A200" s="77"/>
      <c r="B200" s="77"/>
      <c r="C200" s="77"/>
      <c r="D200" s="78">
        <f t="shared" si="32"/>
        <v>0</v>
      </c>
      <c r="E200" s="78">
        <f t="shared" si="32"/>
        <v>0</v>
      </c>
      <c r="F200" s="23">
        <f t="shared" si="33"/>
        <v>0</v>
      </c>
      <c r="G200" s="23">
        <f t="shared" si="33"/>
        <v>0</v>
      </c>
      <c r="H200" s="23">
        <f t="shared" si="34"/>
        <v>0</v>
      </c>
      <c r="I200" s="23">
        <f t="shared" si="35"/>
        <v>0</v>
      </c>
      <c r="J200" s="23">
        <f t="shared" si="36"/>
        <v>0</v>
      </c>
      <c r="K200" s="23">
        <f t="shared" si="37"/>
        <v>0</v>
      </c>
      <c r="L200" s="23">
        <f t="shared" si="38"/>
        <v>0</v>
      </c>
      <c r="M200" s="23">
        <f t="shared" ca="1" si="30"/>
        <v>-2.5339176971137434E-4</v>
      </c>
      <c r="N200" s="23">
        <f t="shared" ca="1" si="39"/>
        <v>0</v>
      </c>
      <c r="O200" s="85">
        <f t="shared" ca="1" si="40"/>
        <v>0</v>
      </c>
      <c r="P200" s="23">
        <f t="shared" ca="1" si="41"/>
        <v>0</v>
      </c>
      <c r="Q200" s="23">
        <f t="shared" ca="1" si="42"/>
        <v>0</v>
      </c>
      <c r="R200" s="12">
        <f t="shared" ca="1" si="31"/>
        <v>2.5339176971137434E-4</v>
      </c>
    </row>
    <row r="201" spans="1:18" x14ac:dyDescent="0.2">
      <c r="A201" s="77"/>
      <c r="B201" s="77"/>
      <c r="C201" s="77"/>
      <c r="D201" s="78">
        <f t="shared" si="32"/>
        <v>0</v>
      </c>
      <c r="E201" s="78">
        <f t="shared" si="32"/>
        <v>0</v>
      </c>
      <c r="F201" s="23">
        <f t="shared" si="33"/>
        <v>0</v>
      </c>
      <c r="G201" s="23">
        <f t="shared" si="33"/>
        <v>0</v>
      </c>
      <c r="H201" s="23">
        <f t="shared" si="34"/>
        <v>0</v>
      </c>
      <c r="I201" s="23">
        <f t="shared" si="35"/>
        <v>0</v>
      </c>
      <c r="J201" s="23">
        <f t="shared" si="36"/>
        <v>0</v>
      </c>
      <c r="K201" s="23">
        <f t="shared" si="37"/>
        <v>0</v>
      </c>
      <c r="L201" s="23">
        <f t="shared" si="38"/>
        <v>0</v>
      </c>
      <c r="M201" s="23">
        <f t="shared" ca="1" si="30"/>
        <v>-2.5339176971137434E-4</v>
      </c>
      <c r="N201" s="23">
        <f t="shared" ca="1" si="39"/>
        <v>0</v>
      </c>
      <c r="O201" s="85">
        <f t="shared" ca="1" si="40"/>
        <v>0</v>
      </c>
      <c r="P201" s="23">
        <f t="shared" ca="1" si="41"/>
        <v>0</v>
      </c>
      <c r="Q201" s="23">
        <f t="shared" ca="1" si="42"/>
        <v>0</v>
      </c>
      <c r="R201" s="12">
        <f t="shared" ca="1" si="31"/>
        <v>2.5339176971137434E-4</v>
      </c>
    </row>
    <row r="202" spans="1:18" x14ac:dyDescent="0.2">
      <c r="A202" s="77"/>
      <c r="B202" s="77"/>
      <c r="C202" s="77"/>
      <c r="D202" s="78">
        <f t="shared" si="32"/>
        <v>0</v>
      </c>
      <c r="E202" s="78">
        <f t="shared" si="32"/>
        <v>0</v>
      </c>
      <c r="F202" s="23">
        <f t="shared" si="33"/>
        <v>0</v>
      </c>
      <c r="G202" s="23">
        <f t="shared" si="33"/>
        <v>0</v>
      </c>
      <c r="H202" s="23">
        <f t="shared" si="34"/>
        <v>0</v>
      </c>
      <c r="I202" s="23">
        <f t="shared" si="35"/>
        <v>0</v>
      </c>
      <c r="J202" s="23">
        <f t="shared" si="36"/>
        <v>0</v>
      </c>
      <c r="K202" s="23">
        <f t="shared" si="37"/>
        <v>0</v>
      </c>
      <c r="L202" s="23">
        <f t="shared" si="38"/>
        <v>0</v>
      </c>
      <c r="M202" s="23">
        <f t="shared" ca="1" si="30"/>
        <v>-2.5339176971137434E-4</v>
      </c>
      <c r="N202" s="23">
        <f t="shared" ca="1" si="39"/>
        <v>0</v>
      </c>
      <c r="O202" s="85">
        <f t="shared" ca="1" si="40"/>
        <v>0</v>
      </c>
      <c r="P202" s="23">
        <f t="shared" ca="1" si="41"/>
        <v>0</v>
      </c>
      <c r="Q202" s="23">
        <f t="shared" ca="1" si="42"/>
        <v>0</v>
      </c>
      <c r="R202" s="12">
        <f t="shared" ca="1" si="31"/>
        <v>2.5339176971137434E-4</v>
      </c>
    </row>
    <row r="203" spans="1:18" x14ac:dyDescent="0.2">
      <c r="A203" s="77"/>
      <c r="B203" s="77"/>
      <c r="C203" s="77"/>
      <c r="D203" s="78">
        <f t="shared" si="32"/>
        <v>0</v>
      </c>
      <c r="E203" s="78">
        <f t="shared" si="32"/>
        <v>0</v>
      </c>
      <c r="F203" s="23">
        <f t="shared" si="33"/>
        <v>0</v>
      </c>
      <c r="G203" s="23">
        <f t="shared" si="33"/>
        <v>0</v>
      </c>
      <c r="H203" s="23">
        <f t="shared" si="34"/>
        <v>0</v>
      </c>
      <c r="I203" s="23">
        <f t="shared" si="35"/>
        <v>0</v>
      </c>
      <c r="J203" s="23">
        <f t="shared" si="36"/>
        <v>0</v>
      </c>
      <c r="K203" s="23">
        <f t="shared" si="37"/>
        <v>0</v>
      </c>
      <c r="L203" s="23">
        <f t="shared" si="38"/>
        <v>0</v>
      </c>
      <c r="M203" s="23">
        <f t="shared" ca="1" si="30"/>
        <v>-2.5339176971137434E-4</v>
      </c>
      <c r="N203" s="23">
        <f t="shared" ca="1" si="39"/>
        <v>0</v>
      </c>
      <c r="O203" s="85">
        <f t="shared" ca="1" si="40"/>
        <v>0</v>
      </c>
      <c r="P203" s="23">
        <f t="shared" ca="1" si="41"/>
        <v>0</v>
      </c>
      <c r="Q203" s="23">
        <f t="shared" ca="1" si="42"/>
        <v>0</v>
      </c>
      <c r="R203" s="12">
        <f t="shared" ca="1" si="31"/>
        <v>2.5339176971137434E-4</v>
      </c>
    </row>
    <row r="204" spans="1:18" x14ac:dyDescent="0.2">
      <c r="A204" s="77"/>
      <c r="B204" s="77"/>
      <c r="C204" s="77"/>
      <c r="D204" s="78">
        <f t="shared" si="32"/>
        <v>0</v>
      </c>
      <c r="E204" s="78">
        <f t="shared" si="32"/>
        <v>0</v>
      </c>
      <c r="F204" s="23">
        <f t="shared" si="33"/>
        <v>0</v>
      </c>
      <c r="G204" s="23">
        <f t="shared" si="33"/>
        <v>0</v>
      </c>
      <c r="H204" s="23">
        <f t="shared" si="34"/>
        <v>0</v>
      </c>
      <c r="I204" s="23">
        <f t="shared" si="35"/>
        <v>0</v>
      </c>
      <c r="J204" s="23">
        <f t="shared" si="36"/>
        <v>0</v>
      </c>
      <c r="K204" s="23">
        <f t="shared" si="37"/>
        <v>0</v>
      </c>
      <c r="L204" s="23">
        <f t="shared" si="38"/>
        <v>0</v>
      </c>
      <c r="M204" s="23">
        <f t="shared" ca="1" si="30"/>
        <v>-2.5339176971137434E-4</v>
      </c>
      <c r="N204" s="23">
        <f t="shared" ca="1" si="39"/>
        <v>0</v>
      </c>
      <c r="O204" s="85">
        <f t="shared" ca="1" si="40"/>
        <v>0</v>
      </c>
      <c r="P204" s="23">
        <f t="shared" ca="1" si="41"/>
        <v>0</v>
      </c>
      <c r="Q204" s="23">
        <f t="shared" ca="1" si="42"/>
        <v>0</v>
      </c>
      <c r="R204" s="12">
        <f t="shared" ca="1" si="31"/>
        <v>2.5339176971137434E-4</v>
      </c>
    </row>
    <row r="205" spans="1:18" x14ac:dyDescent="0.2">
      <c r="A205" s="77"/>
      <c r="B205" s="77"/>
      <c r="C205" s="77"/>
      <c r="D205" s="78">
        <f t="shared" si="32"/>
        <v>0</v>
      </c>
      <c r="E205" s="78">
        <f t="shared" si="32"/>
        <v>0</v>
      </c>
      <c r="F205" s="23">
        <f t="shared" si="33"/>
        <v>0</v>
      </c>
      <c r="G205" s="23">
        <f t="shared" si="33"/>
        <v>0</v>
      </c>
      <c r="H205" s="23">
        <f t="shared" si="34"/>
        <v>0</v>
      </c>
      <c r="I205" s="23">
        <f t="shared" si="35"/>
        <v>0</v>
      </c>
      <c r="J205" s="23">
        <f t="shared" si="36"/>
        <v>0</v>
      </c>
      <c r="K205" s="23">
        <f t="shared" si="37"/>
        <v>0</v>
      </c>
      <c r="L205" s="23">
        <f t="shared" si="38"/>
        <v>0</v>
      </c>
      <c r="M205" s="23">
        <f t="shared" ca="1" si="30"/>
        <v>-2.5339176971137434E-4</v>
      </c>
      <c r="N205" s="23">
        <f t="shared" ca="1" si="39"/>
        <v>0</v>
      </c>
      <c r="O205" s="85">
        <f t="shared" ca="1" si="40"/>
        <v>0</v>
      </c>
      <c r="P205" s="23">
        <f t="shared" ca="1" si="41"/>
        <v>0</v>
      </c>
      <c r="Q205" s="23">
        <f t="shared" ca="1" si="42"/>
        <v>0</v>
      </c>
      <c r="R205" s="12">
        <f t="shared" ca="1" si="31"/>
        <v>2.5339176971137434E-4</v>
      </c>
    </row>
    <row r="206" spans="1:18" x14ac:dyDescent="0.2">
      <c r="A206" s="77"/>
      <c r="B206" s="77"/>
      <c r="C206" s="77"/>
      <c r="D206" s="78">
        <f t="shared" si="32"/>
        <v>0</v>
      </c>
      <c r="E206" s="78">
        <f t="shared" si="32"/>
        <v>0</v>
      </c>
      <c r="F206" s="23">
        <f t="shared" si="33"/>
        <v>0</v>
      </c>
      <c r="G206" s="23">
        <f t="shared" si="33"/>
        <v>0</v>
      </c>
      <c r="H206" s="23">
        <f t="shared" si="34"/>
        <v>0</v>
      </c>
      <c r="I206" s="23">
        <f t="shared" si="35"/>
        <v>0</v>
      </c>
      <c r="J206" s="23">
        <f t="shared" si="36"/>
        <v>0</v>
      </c>
      <c r="K206" s="23">
        <f t="shared" si="37"/>
        <v>0</v>
      </c>
      <c r="L206" s="23">
        <f t="shared" si="38"/>
        <v>0</v>
      </c>
      <c r="M206" s="23">
        <f t="shared" ca="1" si="30"/>
        <v>-2.5339176971137434E-4</v>
      </c>
      <c r="N206" s="23">
        <f t="shared" ca="1" si="39"/>
        <v>0</v>
      </c>
      <c r="O206" s="85">
        <f t="shared" ca="1" si="40"/>
        <v>0</v>
      </c>
      <c r="P206" s="23">
        <f t="shared" ca="1" si="41"/>
        <v>0</v>
      </c>
      <c r="Q206" s="23">
        <f t="shared" ca="1" si="42"/>
        <v>0</v>
      </c>
      <c r="R206" s="12">
        <f t="shared" ca="1" si="31"/>
        <v>2.5339176971137434E-4</v>
      </c>
    </row>
    <row r="207" spans="1:18" x14ac:dyDescent="0.2">
      <c r="A207" s="77"/>
      <c r="B207" s="77"/>
      <c r="C207" s="77"/>
      <c r="D207" s="78">
        <f t="shared" si="32"/>
        <v>0</v>
      </c>
      <c r="E207" s="78">
        <f t="shared" si="32"/>
        <v>0</v>
      </c>
      <c r="F207" s="23">
        <f t="shared" si="33"/>
        <v>0</v>
      </c>
      <c r="G207" s="23">
        <f t="shared" si="33"/>
        <v>0</v>
      </c>
      <c r="H207" s="23">
        <f t="shared" si="34"/>
        <v>0</v>
      </c>
      <c r="I207" s="23">
        <f t="shared" si="35"/>
        <v>0</v>
      </c>
      <c r="J207" s="23">
        <f t="shared" si="36"/>
        <v>0</v>
      </c>
      <c r="K207" s="23">
        <f t="shared" si="37"/>
        <v>0</v>
      </c>
      <c r="L207" s="23">
        <f t="shared" si="38"/>
        <v>0</v>
      </c>
      <c r="M207" s="23">
        <f t="shared" ca="1" si="30"/>
        <v>-2.5339176971137434E-4</v>
      </c>
      <c r="N207" s="23">
        <f t="shared" ca="1" si="39"/>
        <v>0</v>
      </c>
      <c r="O207" s="85">
        <f t="shared" ca="1" si="40"/>
        <v>0</v>
      </c>
      <c r="P207" s="23">
        <f t="shared" ca="1" si="41"/>
        <v>0</v>
      </c>
      <c r="Q207" s="23">
        <f t="shared" ca="1" si="42"/>
        <v>0</v>
      </c>
      <c r="R207" s="12">
        <f t="shared" ca="1" si="31"/>
        <v>2.5339176971137434E-4</v>
      </c>
    </row>
    <row r="208" spans="1:18" x14ac:dyDescent="0.2">
      <c r="A208" s="77"/>
      <c r="B208" s="77"/>
      <c r="C208" s="77"/>
      <c r="D208" s="78">
        <f t="shared" si="32"/>
        <v>0</v>
      </c>
      <c r="E208" s="78">
        <f t="shared" si="32"/>
        <v>0</v>
      </c>
      <c r="F208" s="23">
        <f t="shared" si="33"/>
        <v>0</v>
      </c>
      <c r="G208" s="23">
        <f t="shared" si="33"/>
        <v>0</v>
      </c>
      <c r="H208" s="23">
        <f t="shared" si="34"/>
        <v>0</v>
      </c>
      <c r="I208" s="23">
        <f t="shared" si="35"/>
        <v>0</v>
      </c>
      <c r="J208" s="23">
        <f t="shared" si="36"/>
        <v>0</v>
      </c>
      <c r="K208" s="23">
        <f t="shared" si="37"/>
        <v>0</v>
      </c>
      <c r="L208" s="23">
        <f t="shared" si="38"/>
        <v>0</v>
      </c>
      <c r="M208" s="23">
        <f t="shared" ca="1" si="30"/>
        <v>-2.5339176971137434E-4</v>
      </c>
      <c r="N208" s="23">
        <f t="shared" ca="1" si="39"/>
        <v>0</v>
      </c>
      <c r="O208" s="85">
        <f t="shared" ca="1" si="40"/>
        <v>0</v>
      </c>
      <c r="P208" s="23">
        <f t="shared" ca="1" si="41"/>
        <v>0</v>
      </c>
      <c r="Q208" s="23">
        <f t="shared" ca="1" si="42"/>
        <v>0</v>
      </c>
      <c r="R208" s="12">
        <f t="shared" ca="1" si="31"/>
        <v>2.5339176971137434E-4</v>
      </c>
    </row>
    <row r="209" spans="1:18" x14ac:dyDescent="0.2">
      <c r="A209" s="77"/>
      <c r="B209" s="77"/>
      <c r="C209" s="77"/>
      <c r="D209" s="78">
        <f t="shared" si="32"/>
        <v>0</v>
      </c>
      <c r="E209" s="78">
        <f t="shared" si="32"/>
        <v>0</v>
      </c>
      <c r="F209" s="23">
        <f t="shared" si="33"/>
        <v>0</v>
      </c>
      <c r="G209" s="23">
        <f t="shared" si="33"/>
        <v>0</v>
      </c>
      <c r="H209" s="23">
        <f t="shared" si="34"/>
        <v>0</v>
      </c>
      <c r="I209" s="23">
        <f t="shared" si="35"/>
        <v>0</v>
      </c>
      <c r="J209" s="23">
        <f t="shared" si="36"/>
        <v>0</v>
      </c>
      <c r="K209" s="23">
        <f t="shared" si="37"/>
        <v>0</v>
      </c>
      <c r="L209" s="23">
        <f t="shared" si="38"/>
        <v>0</v>
      </c>
      <c r="M209" s="23">
        <f t="shared" ca="1" si="30"/>
        <v>-2.5339176971137434E-4</v>
      </c>
      <c r="N209" s="23">
        <f t="shared" ca="1" si="39"/>
        <v>0</v>
      </c>
      <c r="O209" s="85">
        <f t="shared" ca="1" si="40"/>
        <v>0</v>
      </c>
      <c r="P209" s="23">
        <f t="shared" ca="1" si="41"/>
        <v>0</v>
      </c>
      <c r="Q209" s="23">
        <f t="shared" ca="1" si="42"/>
        <v>0</v>
      </c>
      <c r="R209" s="12">
        <f t="shared" ca="1" si="31"/>
        <v>2.5339176971137434E-4</v>
      </c>
    </row>
    <row r="210" spans="1:18" x14ac:dyDescent="0.2">
      <c r="A210" s="77"/>
      <c r="B210" s="77"/>
      <c r="C210" s="77"/>
      <c r="D210" s="78">
        <f t="shared" si="32"/>
        <v>0</v>
      </c>
      <c r="E210" s="78">
        <f t="shared" si="32"/>
        <v>0</v>
      </c>
      <c r="F210" s="23">
        <f t="shared" si="33"/>
        <v>0</v>
      </c>
      <c r="G210" s="23">
        <f t="shared" si="33"/>
        <v>0</v>
      </c>
      <c r="H210" s="23">
        <f t="shared" si="34"/>
        <v>0</v>
      </c>
      <c r="I210" s="23">
        <f t="shared" si="35"/>
        <v>0</v>
      </c>
      <c r="J210" s="23">
        <f t="shared" si="36"/>
        <v>0</v>
      </c>
      <c r="K210" s="23">
        <f t="shared" si="37"/>
        <v>0</v>
      </c>
      <c r="L210" s="23">
        <f t="shared" si="38"/>
        <v>0</v>
      </c>
      <c r="M210" s="23">
        <f t="shared" ca="1" si="30"/>
        <v>-2.5339176971137434E-4</v>
      </c>
      <c r="N210" s="23">
        <f t="shared" ca="1" si="39"/>
        <v>0</v>
      </c>
      <c r="O210" s="85">
        <f t="shared" ca="1" si="40"/>
        <v>0</v>
      </c>
      <c r="P210" s="23">
        <f t="shared" ca="1" si="41"/>
        <v>0</v>
      </c>
      <c r="Q210" s="23">
        <f t="shared" ca="1" si="42"/>
        <v>0</v>
      </c>
      <c r="R210" s="12">
        <f t="shared" ca="1" si="31"/>
        <v>2.5339176971137434E-4</v>
      </c>
    </row>
    <row r="211" spans="1:18" x14ac:dyDescent="0.2">
      <c r="A211" s="77"/>
      <c r="B211" s="77"/>
      <c r="C211" s="77"/>
      <c r="D211" s="78">
        <f t="shared" si="32"/>
        <v>0</v>
      </c>
      <c r="E211" s="78">
        <f t="shared" si="32"/>
        <v>0</v>
      </c>
      <c r="F211" s="23">
        <f t="shared" si="33"/>
        <v>0</v>
      </c>
      <c r="G211" s="23">
        <f t="shared" si="33"/>
        <v>0</v>
      </c>
      <c r="H211" s="23">
        <f t="shared" si="34"/>
        <v>0</v>
      </c>
      <c r="I211" s="23">
        <f t="shared" si="35"/>
        <v>0</v>
      </c>
      <c r="J211" s="23">
        <f t="shared" si="36"/>
        <v>0</v>
      </c>
      <c r="K211" s="23">
        <f t="shared" si="37"/>
        <v>0</v>
      </c>
      <c r="L211" s="23">
        <f t="shared" si="38"/>
        <v>0</v>
      </c>
      <c r="M211" s="23">
        <f t="shared" ca="1" si="30"/>
        <v>-2.5339176971137434E-4</v>
      </c>
      <c r="N211" s="23">
        <f t="shared" ca="1" si="39"/>
        <v>0</v>
      </c>
      <c r="O211" s="85">
        <f t="shared" ca="1" si="40"/>
        <v>0</v>
      </c>
      <c r="P211" s="23">
        <f t="shared" ca="1" si="41"/>
        <v>0</v>
      </c>
      <c r="Q211" s="23">
        <f t="shared" ca="1" si="42"/>
        <v>0</v>
      </c>
      <c r="R211" s="12">
        <f t="shared" ca="1" si="31"/>
        <v>2.5339176971137434E-4</v>
      </c>
    </row>
    <row r="212" spans="1:18" x14ac:dyDescent="0.2">
      <c r="A212" s="77"/>
      <c r="B212" s="77"/>
      <c r="C212" s="77"/>
      <c r="D212" s="78">
        <f t="shared" si="32"/>
        <v>0</v>
      </c>
      <c r="E212" s="78">
        <f t="shared" si="32"/>
        <v>0</v>
      </c>
      <c r="F212" s="23">
        <f t="shared" si="33"/>
        <v>0</v>
      </c>
      <c r="G212" s="23">
        <f t="shared" si="33"/>
        <v>0</v>
      </c>
      <c r="H212" s="23">
        <f t="shared" si="34"/>
        <v>0</v>
      </c>
      <c r="I212" s="23">
        <f t="shared" si="35"/>
        <v>0</v>
      </c>
      <c r="J212" s="23">
        <f t="shared" si="36"/>
        <v>0</v>
      </c>
      <c r="K212" s="23">
        <f t="shared" si="37"/>
        <v>0</v>
      </c>
      <c r="L212" s="23">
        <f t="shared" si="38"/>
        <v>0</v>
      </c>
      <c r="M212" s="23">
        <f t="shared" ca="1" si="30"/>
        <v>-2.5339176971137434E-4</v>
      </c>
      <c r="N212" s="23">
        <f t="shared" ca="1" si="39"/>
        <v>0</v>
      </c>
      <c r="O212" s="85">
        <f t="shared" ca="1" si="40"/>
        <v>0</v>
      </c>
      <c r="P212" s="23">
        <f t="shared" ca="1" si="41"/>
        <v>0</v>
      </c>
      <c r="Q212" s="23">
        <f t="shared" ca="1" si="42"/>
        <v>0</v>
      </c>
      <c r="R212" s="12">
        <f t="shared" ca="1" si="31"/>
        <v>2.5339176971137434E-4</v>
      </c>
    </row>
    <row r="213" spans="1:18" x14ac:dyDescent="0.2">
      <c r="A213" s="77"/>
      <c r="B213" s="77"/>
      <c r="C213" s="77"/>
      <c r="D213" s="78">
        <f t="shared" si="32"/>
        <v>0</v>
      </c>
      <c r="E213" s="78">
        <f t="shared" si="32"/>
        <v>0</v>
      </c>
      <c r="F213" s="23">
        <f t="shared" si="33"/>
        <v>0</v>
      </c>
      <c r="G213" s="23">
        <f t="shared" si="33"/>
        <v>0</v>
      </c>
      <c r="H213" s="23">
        <f t="shared" si="34"/>
        <v>0</v>
      </c>
      <c r="I213" s="23">
        <f t="shared" si="35"/>
        <v>0</v>
      </c>
      <c r="J213" s="23">
        <f t="shared" si="36"/>
        <v>0</v>
      </c>
      <c r="K213" s="23">
        <f t="shared" si="37"/>
        <v>0</v>
      </c>
      <c r="L213" s="23">
        <f t="shared" si="38"/>
        <v>0</v>
      </c>
      <c r="M213" s="23">
        <f t="shared" ref="M213:M276" ca="1" si="43">+E$4+E$5*D213+E$6*D213^2</f>
        <v>-2.5339176971137434E-4</v>
      </c>
      <c r="N213" s="23">
        <f t="shared" ca="1" si="39"/>
        <v>0</v>
      </c>
      <c r="O213" s="85">
        <f t="shared" ca="1" si="40"/>
        <v>0</v>
      </c>
      <c r="P213" s="23">
        <f t="shared" ca="1" si="41"/>
        <v>0</v>
      </c>
      <c r="Q213" s="23">
        <f t="shared" ca="1" si="42"/>
        <v>0</v>
      </c>
      <c r="R213" s="12">
        <f t="shared" ref="R213:R276" ca="1" si="44">+E213-M213</f>
        <v>2.5339176971137434E-4</v>
      </c>
    </row>
    <row r="214" spans="1:18" x14ac:dyDescent="0.2">
      <c r="A214" s="77"/>
      <c r="B214" s="77"/>
      <c r="C214" s="77"/>
      <c r="D214" s="78">
        <f t="shared" ref="D214:E277" si="45">A214/A$18</f>
        <v>0</v>
      </c>
      <c r="E214" s="78">
        <f t="shared" si="45"/>
        <v>0</v>
      </c>
      <c r="F214" s="23">
        <f t="shared" ref="F214:G277" si="46">$C214*D214</f>
        <v>0</v>
      </c>
      <c r="G214" s="23">
        <f t="shared" si="46"/>
        <v>0</v>
      </c>
      <c r="H214" s="23">
        <f t="shared" ref="H214:H277" si="47">C214*D214*D214</f>
        <v>0</v>
      </c>
      <c r="I214" s="23">
        <f t="shared" ref="I214:I277" si="48">C214*D214*D214*D214</f>
        <v>0</v>
      </c>
      <c r="J214" s="23">
        <f t="shared" ref="J214:J277" si="49">C214*D214*D214*D214*D214</f>
        <v>0</v>
      </c>
      <c r="K214" s="23">
        <f t="shared" ref="K214:K277" si="50">C214*E214*D214</f>
        <v>0</v>
      </c>
      <c r="L214" s="23">
        <f t="shared" ref="L214:L277" si="51">C214*E214*D214*D214</f>
        <v>0</v>
      </c>
      <c r="M214" s="23">
        <f t="shared" ca="1" si="43"/>
        <v>-2.5339176971137434E-4</v>
      </c>
      <c r="N214" s="23">
        <f t="shared" ref="N214:N277" ca="1" si="52">C214*(M214-E214)^2</f>
        <v>0</v>
      </c>
      <c r="O214" s="85">
        <f t="shared" ref="O214:O277" ca="1" si="53">(C214*O$1-O$2*F214+O$3*H214)^2</f>
        <v>0</v>
      </c>
      <c r="P214" s="23">
        <f t="shared" ref="P214:P277" ca="1" si="54">(-C214*O$2+O$4*F214-O$5*H214)^2</f>
        <v>0</v>
      </c>
      <c r="Q214" s="23">
        <f t="shared" ref="Q214:Q277" ca="1" si="55">+(C214*O$3-F214*O$5+H214*O$6)^2</f>
        <v>0</v>
      </c>
      <c r="R214" s="12">
        <f t="shared" ca="1" si="44"/>
        <v>2.5339176971137434E-4</v>
      </c>
    </row>
    <row r="215" spans="1:18" x14ac:dyDescent="0.2">
      <c r="A215" s="77"/>
      <c r="B215" s="77"/>
      <c r="C215" s="77"/>
      <c r="D215" s="78">
        <f t="shared" si="45"/>
        <v>0</v>
      </c>
      <c r="E215" s="78">
        <f t="shared" si="45"/>
        <v>0</v>
      </c>
      <c r="F215" s="23">
        <f t="shared" si="46"/>
        <v>0</v>
      </c>
      <c r="G215" s="23">
        <f t="shared" si="46"/>
        <v>0</v>
      </c>
      <c r="H215" s="23">
        <f t="shared" si="47"/>
        <v>0</v>
      </c>
      <c r="I215" s="23">
        <f t="shared" si="48"/>
        <v>0</v>
      </c>
      <c r="J215" s="23">
        <f t="shared" si="49"/>
        <v>0</v>
      </c>
      <c r="K215" s="23">
        <f t="shared" si="50"/>
        <v>0</v>
      </c>
      <c r="L215" s="23">
        <f t="shared" si="51"/>
        <v>0</v>
      </c>
      <c r="M215" s="23">
        <f t="shared" ca="1" si="43"/>
        <v>-2.5339176971137434E-4</v>
      </c>
      <c r="N215" s="23">
        <f t="shared" ca="1" si="52"/>
        <v>0</v>
      </c>
      <c r="O215" s="85">
        <f t="shared" ca="1" si="53"/>
        <v>0</v>
      </c>
      <c r="P215" s="23">
        <f t="shared" ca="1" si="54"/>
        <v>0</v>
      </c>
      <c r="Q215" s="23">
        <f t="shared" ca="1" si="55"/>
        <v>0</v>
      </c>
      <c r="R215" s="12">
        <f t="shared" ca="1" si="44"/>
        <v>2.5339176971137434E-4</v>
      </c>
    </row>
    <row r="216" spans="1:18" x14ac:dyDescent="0.2">
      <c r="A216" s="77"/>
      <c r="B216" s="77"/>
      <c r="C216" s="77"/>
      <c r="D216" s="78">
        <f t="shared" si="45"/>
        <v>0</v>
      </c>
      <c r="E216" s="78">
        <f t="shared" si="45"/>
        <v>0</v>
      </c>
      <c r="F216" s="23">
        <f t="shared" si="46"/>
        <v>0</v>
      </c>
      <c r="G216" s="23">
        <f t="shared" si="46"/>
        <v>0</v>
      </c>
      <c r="H216" s="23">
        <f t="shared" si="47"/>
        <v>0</v>
      </c>
      <c r="I216" s="23">
        <f t="shared" si="48"/>
        <v>0</v>
      </c>
      <c r="J216" s="23">
        <f t="shared" si="49"/>
        <v>0</v>
      </c>
      <c r="K216" s="23">
        <f t="shared" si="50"/>
        <v>0</v>
      </c>
      <c r="L216" s="23">
        <f t="shared" si="51"/>
        <v>0</v>
      </c>
      <c r="M216" s="23">
        <f t="shared" ca="1" si="43"/>
        <v>-2.5339176971137434E-4</v>
      </c>
      <c r="N216" s="23">
        <f t="shared" ca="1" si="52"/>
        <v>0</v>
      </c>
      <c r="O216" s="85">
        <f t="shared" ca="1" si="53"/>
        <v>0</v>
      </c>
      <c r="P216" s="23">
        <f t="shared" ca="1" si="54"/>
        <v>0</v>
      </c>
      <c r="Q216" s="23">
        <f t="shared" ca="1" si="55"/>
        <v>0</v>
      </c>
      <c r="R216" s="12">
        <f t="shared" ca="1" si="44"/>
        <v>2.5339176971137434E-4</v>
      </c>
    </row>
    <row r="217" spans="1:18" x14ac:dyDescent="0.2">
      <c r="A217" s="77"/>
      <c r="B217" s="77"/>
      <c r="C217" s="77"/>
      <c r="D217" s="78">
        <f t="shared" si="45"/>
        <v>0</v>
      </c>
      <c r="E217" s="78">
        <f t="shared" si="45"/>
        <v>0</v>
      </c>
      <c r="F217" s="23">
        <f t="shared" si="46"/>
        <v>0</v>
      </c>
      <c r="G217" s="23">
        <f t="shared" si="46"/>
        <v>0</v>
      </c>
      <c r="H217" s="23">
        <f t="shared" si="47"/>
        <v>0</v>
      </c>
      <c r="I217" s="23">
        <f t="shared" si="48"/>
        <v>0</v>
      </c>
      <c r="J217" s="23">
        <f t="shared" si="49"/>
        <v>0</v>
      </c>
      <c r="K217" s="23">
        <f t="shared" si="50"/>
        <v>0</v>
      </c>
      <c r="L217" s="23">
        <f t="shared" si="51"/>
        <v>0</v>
      </c>
      <c r="M217" s="23">
        <f t="shared" ca="1" si="43"/>
        <v>-2.5339176971137434E-4</v>
      </c>
      <c r="N217" s="23">
        <f t="shared" ca="1" si="52"/>
        <v>0</v>
      </c>
      <c r="O217" s="85">
        <f t="shared" ca="1" si="53"/>
        <v>0</v>
      </c>
      <c r="P217" s="23">
        <f t="shared" ca="1" si="54"/>
        <v>0</v>
      </c>
      <c r="Q217" s="23">
        <f t="shared" ca="1" si="55"/>
        <v>0</v>
      </c>
      <c r="R217" s="12">
        <f t="shared" ca="1" si="44"/>
        <v>2.5339176971137434E-4</v>
      </c>
    </row>
    <row r="218" spans="1:18" x14ac:dyDescent="0.2">
      <c r="A218" s="77"/>
      <c r="B218" s="77"/>
      <c r="C218" s="77"/>
      <c r="D218" s="78">
        <f t="shared" si="45"/>
        <v>0</v>
      </c>
      <c r="E218" s="78">
        <f t="shared" si="45"/>
        <v>0</v>
      </c>
      <c r="F218" s="23">
        <f t="shared" si="46"/>
        <v>0</v>
      </c>
      <c r="G218" s="23">
        <f t="shared" si="46"/>
        <v>0</v>
      </c>
      <c r="H218" s="23">
        <f t="shared" si="47"/>
        <v>0</v>
      </c>
      <c r="I218" s="23">
        <f t="shared" si="48"/>
        <v>0</v>
      </c>
      <c r="J218" s="23">
        <f t="shared" si="49"/>
        <v>0</v>
      </c>
      <c r="K218" s="23">
        <f t="shared" si="50"/>
        <v>0</v>
      </c>
      <c r="L218" s="23">
        <f t="shared" si="51"/>
        <v>0</v>
      </c>
      <c r="M218" s="23">
        <f t="shared" ca="1" si="43"/>
        <v>-2.5339176971137434E-4</v>
      </c>
      <c r="N218" s="23">
        <f t="shared" ca="1" si="52"/>
        <v>0</v>
      </c>
      <c r="O218" s="85">
        <f t="shared" ca="1" si="53"/>
        <v>0</v>
      </c>
      <c r="P218" s="23">
        <f t="shared" ca="1" si="54"/>
        <v>0</v>
      </c>
      <c r="Q218" s="23">
        <f t="shared" ca="1" si="55"/>
        <v>0</v>
      </c>
      <c r="R218" s="12">
        <f t="shared" ca="1" si="44"/>
        <v>2.5339176971137434E-4</v>
      </c>
    </row>
    <row r="219" spans="1:18" x14ac:dyDescent="0.2">
      <c r="A219" s="77"/>
      <c r="B219" s="77"/>
      <c r="C219" s="77"/>
      <c r="D219" s="78">
        <f t="shared" si="45"/>
        <v>0</v>
      </c>
      <c r="E219" s="78">
        <f t="shared" si="45"/>
        <v>0</v>
      </c>
      <c r="F219" s="23">
        <f t="shared" si="46"/>
        <v>0</v>
      </c>
      <c r="G219" s="23">
        <f t="shared" si="46"/>
        <v>0</v>
      </c>
      <c r="H219" s="23">
        <f t="shared" si="47"/>
        <v>0</v>
      </c>
      <c r="I219" s="23">
        <f t="shared" si="48"/>
        <v>0</v>
      </c>
      <c r="J219" s="23">
        <f t="shared" si="49"/>
        <v>0</v>
      </c>
      <c r="K219" s="23">
        <f t="shared" si="50"/>
        <v>0</v>
      </c>
      <c r="L219" s="23">
        <f t="shared" si="51"/>
        <v>0</v>
      </c>
      <c r="M219" s="23">
        <f t="shared" ca="1" si="43"/>
        <v>-2.5339176971137434E-4</v>
      </c>
      <c r="N219" s="23">
        <f t="shared" ca="1" si="52"/>
        <v>0</v>
      </c>
      <c r="O219" s="85">
        <f t="shared" ca="1" si="53"/>
        <v>0</v>
      </c>
      <c r="P219" s="23">
        <f t="shared" ca="1" si="54"/>
        <v>0</v>
      </c>
      <c r="Q219" s="23">
        <f t="shared" ca="1" si="55"/>
        <v>0</v>
      </c>
      <c r="R219" s="12">
        <f t="shared" ca="1" si="44"/>
        <v>2.5339176971137434E-4</v>
      </c>
    </row>
    <row r="220" spans="1:18" x14ac:dyDescent="0.2">
      <c r="A220" s="77"/>
      <c r="B220" s="77"/>
      <c r="C220" s="77"/>
      <c r="D220" s="78">
        <f t="shared" si="45"/>
        <v>0</v>
      </c>
      <c r="E220" s="78">
        <f t="shared" si="45"/>
        <v>0</v>
      </c>
      <c r="F220" s="23">
        <f t="shared" si="46"/>
        <v>0</v>
      </c>
      <c r="G220" s="23">
        <f t="shared" si="46"/>
        <v>0</v>
      </c>
      <c r="H220" s="23">
        <f t="shared" si="47"/>
        <v>0</v>
      </c>
      <c r="I220" s="23">
        <f t="shared" si="48"/>
        <v>0</v>
      </c>
      <c r="J220" s="23">
        <f t="shared" si="49"/>
        <v>0</v>
      </c>
      <c r="K220" s="23">
        <f t="shared" si="50"/>
        <v>0</v>
      </c>
      <c r="L220" s="23">
        <f t="shared" si="51"/>
        <v>0</v>
      </c>
      <c r="M220" s="23">
        <f t="shared" ca="1" si="43"/>
        <v>-2.5339176971137434E-4</v>
      </c>
      <c r="N220" s="23">
        <f t="shared" ca="1" si="52"/>
        <v>0</v>
      </c>
      <c r="O220" s="85">
        <f t="shared" ca="1" si="53"/>
        <v>0</v>
      </c>
      <c r="P220" s="23">
        <f t="shared" ca="1" si="54"/>
        <v>0</v>
      </c>
      <c r="Q220" s="23">
        <f t="shared" ca="1" si="55"/>
        <v>0</v>
      </c>
      <c r="R220" s="12">
        <f t="shared" ca="1" si="44"/>
        <v>2.5339176971137434E-4</v>
      </c>
    </row>
    <row r="221" spans="1:18" x14ac:dyDescent="0.2">
      <c r="A221" s="77"/>
      <c r="B221" s="77"/>
      <c r="C221" s="77"/>
      <c r="D221" s="78">
        <f t="shared" si="45"/>
        <v>0</v>
      </c>
      <c r="E221" s="78">
        <f t="shared" si="45"/>
        <v>0</v>
      </c>
      <c r="F221" s="23">
        <f t="shared" si="46"/>
        <v>0</v>
      </c>
      <c r="G221" s="23">
        <f t="shared" si="46"/>
        <v>0</v>
      </c>
      <c r="H221" s="23">
        <f t="shared" si="47"/>
        <v>0</v>
      </c>
      <c r="I221" s="23">
        <f t="shared" si="48"/>
        <v>0</v>
      </c>
      <c r="J221" s="23">
        <f t="shared" si="49"/>
        <v>0</v>
      </c>
      <c r="K221" s="23">
        <f t="shared" si="50"/>
        <v>0</v>
      </c>
      <c r="L221" s="23">
        <f t="shared" si="51"/>
        <v>0</v>
      </c>
      <c r="M221" s="23">
        <f t="shared" ca="1" si="43"/>
        <v>-2.5339176971137434E-4</v>
      </c>
      <c r="N221" s="23">
        <f t="shared" ca="1" si="52"/>
        <v>0</v>
      </c>
      <c r="O221" s="85">
        <f t="shared" ca="1" si="53"/>
        <v>0</v>
      </c>
      <c r="P221" s="23">
        <f t="shared" ca="1" si="54"/>
        <v>0</v>
      </c>
      <c r="Q221" s="23">
        <f t="shared" ca="1" si="55"/>
        <v>0</v>
      </c>
      <c r="R221" s="12">
        <f t="shared" ca="1" si="44"/>
        <v>2.5339176971137434E-4</v>
      </c>
    </row>
    <row r="222" spans="1:18" x14ac:dyDescent="0.2">
      <c r="A222" s="77"/>
      <c r="B222" s="77"/>
      <c r="C222" s="77"/>
      <c r="D222" s="78">
        <f t="shared" si="45"/>
        <v>0</v>
      </c>
      <c r="E222" s="78">
        <f t="shared" si="45"/>
        <v>0</v>
      </c>
      <c r="F222" s="23">
        <f t="shared" si="46"/>
        <v>0</v>
      </c>
      <c r="G222" s="23">
        <f t="shared" si="46"/>
        <v>0</v>
      </c>
      <c r="H222" s="23">
        <f t="shared" si="47"/>
        <v>0</v>
      </c>
      <c r="I222" s="23">
        <f t="shared" si="48"/>
        <v>0</v>
      </c>
      <c r="J222" s="23">
        <f t="shared" si="49"/>
        <v>0</v>
      </c>
      <c r="K222" s="23">
        <f t="shared" si="50"/>
        <v>0</v>
      </c>
      <c r="L222" s="23">
        <f t="shared" si="51"/>
        <v>0</v>
      </c>
      <c r="M222" s="23">
        <f t="shared" ca="1" si="43"/>
        <v>-2.5339176971137434E-4</v>
      </c>
      <c r="N222" s="23">
        <f t="shared" ca="1" si="52"/>
        <v>0</v>
      </c>
      <c r="O222" s="85">
        <f t="shared" ca="1" si="53"/>
        <v>0</v>
      </c>
      <c r="P222" s="23">
        <f t="shared" ca="1" si="54"/>
        <v>0</v>
      </c>
      <c r="Q222" s="23">
        <f t="shared" ca="1" si="55"/>
        <v>0</v>
      </c>
      <c r="R222" s="12">
        <f t="shared" ca="1" si="44"/>
        <v>2.5339176971137434E-4</v>
      </c>
    </row>
    <row r="223" spans="1:18" x14ac:dyDescent="0.2">
      <c r="A223" s="77"/>
      <c r="B223" s="77"/>
      <c r="C223" s="77"/>
      <c r="D223" s="78">
        <f t="shared" si="45"/>
        <v>0</v>
      </c>
      <c r="E223" s="78">
        <f t="shared" si="45"/>
        <v>0</v>
      </c>
      <c r="F223" s="23">
        <f t="shared" si="46"/>
        <v>0</v>
      </c>
      <c r="G223" s="23">
        <f t="shared" si="46"/>
        <v>0</v>
      </c>
      <c r="H223" s="23">
        <f t="shared" si="47"/>
        <v>0</v>
      </c>
      <c r="I223" s="23">
        <f t="shared" si="48"/>
        <v>0</v>
      </c>
      <c r="J223" s="23">
        <f t="shared" si="49"/>
        <v>0</v>
      </c>
      <c r="K223" s="23">
        <f t="shared" si="50"/>
        <v>0</v>
      </c>
      <c r="L223" s="23">
        <f t="shared" si="51"/>
        <v>0</v>
      </c>
      <c r="M223" s="23">
        <f t="shared" ca="1" si="43"/>
        <v>-2.5339176971137434E-4</v>
      </c>
      <c r="N223" s="23">
        <f t="shared" ca="1" si="52"/>
        <v>0</v>
      </c>
      <c r="O223" s="85">
        <f t="shared" ca="1" si="53"/>
        <v>0</v>
      </c>
      <c r="P223" s="23">
        <f t="shared" ca="1" si="54"/>
        <v>0</v>
      </c>
      <c r="Q223" s="23">
        <f t="shared" ca="1" si="55"/>
        <v>0</v>
      </c>
      <c r="R223" s="12">
        <f t="shared" ca="1" si="44"/>
        <v>2.5339176971137434E-4</v>
      </c>
    </row>
    <row r="224" spans="1:18" x14ac:dyDescent="0.2">
      <c r="A224" s="77"/>
      <c r="B224" s="77"/>
      <c r="C224" s="77"/>
      <c r="D224" s="78">
        <f t="shared" si="45"/>
        <v>0</v>
      </c>
      <c r="E224" s="78">
        <f t="shared" si="45"/>
        <v>0</v>
      </c>
      <c r="F224" s="23">
        <f t="shared" si="46"/>
        <v>0</v>
      </c>
      <c r="G224" s="23">
        <f t="shared" si="46"/>
        <v>0</v>
      </c>
      <c r="H224" s="23">
        <f t="shared" si="47"/>
        <v>0</v>
      </c>
      <c r="I224" s="23">
        <f t="shared" si="48"/>
        <v>0</v>
      </c>
      <c r="J224" s="23">
        <f t="shared" si="49"/>
        <v>0</v>
      </c>
      <c r="K224" s="23">
        <f t="shared" si="50"/>
        <v>0</v>
      </c>
      <c r="L224" s="23">
        <f t="shared" si="51"/>
        <v>0</v>
      </c>
      <c r="M224" s="23">
        <f t="shared" ca="1" si="43"/>
        <v>-2.5339176971137434E-4</v>
      </c>
      <c r="N224" s="23">
        <f t="shared" ca="1" si="52"/>
        <v>0</v>
      </c>
      <c r="O224" s="85">
        <f t="shared" ca="1" si="53"/>
        <v>0</v>
      </c>
      <c r="P224" s="23">
        <f t="shared" ca="1" si="54"/>
        <v>0</v>
      </c>
      <c r="Q224" s="23">
        <f t="shared" ca="1" si="55"/>
        <v>0</v>
      </c>
      <c r="R224" s="12">
        <f t="shared" ca="1" si="44"/>
        <v>2.5339176971137434E-4</v>
      </c>
    </row>
    <row r="225" spans="1:18" x14ac:dyDescent="0.2">
      <c r="A225" s="77"/>
      <c r="B225" s="77"/>
      <c r="C225" s="77"/>
      <c r="D225" s="78">
        <f t="shared" si="45"/>
        <v>0</v>
      </c>
      <c r="E225" s="78">
        <f t="shared" si="45"/>
        <v>0</v>
      </c>
      <c r="F225" s="23">
        <f t="shared" si="46"/>
        <v>0</v>
      </c>
      <c r="G225" s="23">
        <f t="shared" si="46"/>
        <v>0</v>
      </c>
      <c r="H225" s="23">
        <f t="shared" si="47"/>
        <v>0</v>
      </c>
      <c r="I225" s="23">
        <f t="shared" si="48"/>
        <v>0</v>
      </c>
      <c r="J225" s="23">
        <f t="shared" si="49"/>
        <v>0</v>
      </c>
      <c r="K225" s="23">
        <f t="shared" si="50"/>
        <v>0</v>
      </c>
      <c r="L225" s="23">
        <f t="shared" si="51"/>
        <v>0</v>
      </c>
      <c r="M225" s="23">
        <f t="shared" ca="1" si="43"/>
        <v>-2.5339176971137434E-4</v>
      </c>
      <c r="N225" s="23">
        <f t="shared" ca="1" si="52"/>
        <v>0</v>
      </c>
      <c r="O225" s="85">
        <f t="shared" ca="1" si="53"/>
        <v>0</v>
      </c>
      <c r="P225" s="23">
        <f t="shared" ca="1" si="54"/>
        <v>0</v>
      </c>
      <c r="Q225" s="23">
        <f t="shared" ca="1" si="55"/>
        <v>0</v>
      </c>
      <c r="R225" s="12">
        <f t="shared" ca="1" si="44"/>
        <v>2.5339176971137434E-4</v>
      </c>
    </row>
    <row r="226" spans="1:18" x14ac:dyDescent="0.2">
      <c r="A226" s="77"/>
      <c r="B226" s="77"/>
      <c r="C226" s="77"/>
      <c r="D226" s="78">
        <f t="shared" si="45"/>
        <v>0</v>
      </c>
      <c r="E226" s="78">
        <f t="shared" si="45"/>
        <v>0</v>
      </c>
      <c r="F226" s="23">
        <f t="shared" si="46"/>
        <v>0</v>
      </c>
      <c r="G226" s="23">
        <f t="shared" si="46"/>
        <v>0</v>
      </c>
      <c r="H226" s="23">
        <f t="shared" si="47"/>
        <v>0</v>
      </c>
      <c r="I226" s="23">
        <f t="shared" si="48"/>
        <v>0</v>
      </c>
      <c r="J226" s="23">
        <f t="shared" si="49"/>
        <v>0</v>
      </c>
      <c r="K226" s="23">
        <f t="shared" si="50"/>
        <v>0</v>
      </c>
      <c r="L226" s="23">
        <f t="shared" si="51"/>
        <v>0</v>
      </c>
      <c r="M226" s="23">
        <f t="shared" ca="1" si="43"/>
        <v>-2.5339176971137434E-4</v>
      </c>
      <c r="N226" s="23">
        <f t="shared" ca="1" si="52"/>
        <v>0</v>
      </c>
      <c r="O226" s="85">
        <f t="shared" ca="1" si="53"/>
        <v>0</v>
      </c>
      <c r="P226" s="23">
        <f t="shared" ca="1" si="54"/>
        <v>0</v>
      </c>
      <c r="Q226" s="23">
        <f t="shared" ca="1" si="55"/>
        <v>0</v>
      </c>
      <c r="R226" s="12">
        <f t="shared" ca="1" si="44"/>
        <v>2.5339176971137434E-4</v>
      </c>
    </row>
    <row r="227" spans="1:18" x14ac:dyDescent="0.2">
      <c r="A227" s="77"/>
      <c r="B227" s="77"/>
      <c r="C227" s="77"/>
      <c r="D227" s="78">
        <f t="shared" si="45"/>
        <v>0</v>
      </c>
      <c r="E227" s="78">
        <f t="shared" si="45"/>
        <v>0</v>
      </c>
      <c r="F227" s="23">
        <f t="shared" si="46"/>
        <v>0</v>
      </c>
      <c r="G227" s="23">
        <f t="shared" si="46"/>
        <v>0</v>
      </c>
      <c r="H227" s="23">
        <f t="shared" si="47"/>
        <v>0</v>
      </c>
      <c r="I227" s="23">
        <f t="shared" si="48"/>
        <v>0</v>
      </c>
      <c r="J227" s="23">
        <f t="shared" si="49"/>
        <v>0</v>
      </c>
      <c r="K227" s="23">
        <f t="shared" si="50"/>
        <v>0</v>
      </c>
      <c r="L227" s="23">
        <f t="shared" si="51"/>
        <v>0</v>
      </c>
      <c r="M227" s="23">
        <f t="shared" ca="1" si="43"/>
        <v>-2.5339176971137434E-4</v>
      </c>
      <c r="N227" s="23">
        <f t="shared" ca="1" si="52"/>
        <v>0</v>
      </c>
      <c r="O227" s="85">
        <f t="shared" ca="1" si="53"/>
        <v>0</v>
      </c>
      <c r="P227" s="23">
        <f t="shared" ca="1" si="54"/>
        <v>0</v>
      </c>
      <c r="Q227" s="23">
        <f t="shared" ca="1" si="55"/>
        <v>0</v>
      </c>
      <c r="R227" s="12">
        <f t="shared" ca="1" si="44"/>
        <v>2.5339176971137434E-4</v>
      </c>
    </row>
    <row r="228" spans="1:18" x14ac:dyDescent="0.2">
      <c r="A228" s="77"/>
      <c r="B228" s="77"/>
      <c r="C228" s="77"/>
      <c r="D228" s="78">
        <f t="shared" si="45"/>
        <v>0</v>
      </c>
      <c r="E228" s="78">
        <f t="shared" si="45"/>
        <v>0</v>
      </c>
      <c r="F228" s="23">
        <f t="shared" si="46"/>
        <v>0</v>
      </c>
      <c r="G228" s="23">
        <f t="shared" si="46"/>
        <v>0</v>
      </c>
      <c r="H228" s="23">
        <f t="shared" si="47"/>
        <v>0</v>
      </c>
      <c r="I228" s="23">
        <f t="shared" si="48"/>
        <v>0</v>
      </c>
      <c r="J228" s="23">
        <f t="shared" si="49"/>
        <v>0</v>
      </c>
      <c r="K228" s="23">
        <f t="shared" si="50"/>
        <v>0</v>
      </c>
      <c r="L228" s="23">
        <f t="shared" si="51"/>
        <v>0</v>
      </c>
      <c r="M228" s="23">
        <f t="shared" ca="1" si="43"/>
        <v>-2.5339176971137434E-4</v>
      </c>
      <c r="N228" s="23">
        <f t="shared" ca="1" si="52"/>
        <v>0</v>
      </c>
      <c r="O228" s="85">
        <f t="shared" ca="1" si="53"/>
        <v>0</v>
      </c>
      <c r="P228" s="23">
        <f t="shared" ca="1" si="54"/>
        <v>0</v>
      </c>
      <c r="Q228" s="23">
        <f t="shared" ca="1" si="55"/>
        <v>0</v>
      </c>
      <c r="R228" s="12">
        <f t="shared" ca="1" si="44"/>
        <v>2.5339176971137434E-4</v>
      </c>
    </row>
    <row r="229" spans="1:18" x14ac:dyDescent="0.2">
      <c r="A229" s="77"/>
      <c r="B229" s="77"/>
      <c r="C229" s="77"/>
      <c r="D229" s="78">
        <f t="shared" si="45"/>
        <v>0</v>
      </c>
      <c r="E229" s="78">
        <f t="shared" si="45"/>
        <v>0</v>
      </c>
      <c r="F229" s="23">
        <f t="shared" si="46"/>
        <v>0</v>
      </c>
      <c r="G229" s="23">
        <f t="shared" si="46"/>
        <v>0</v>
      </c>
      <c r="H229" s="23">
        <f t="shared" si="47"/>
        <v>0</v>
      </c>
      <c r="I229" s="23">
        <f t="shared" si="48"/>
        <v>0</v>
      </c>
      <c r="J229" s="23">
        <f t="shared" si="49"/>
        <v>0</v>
      </c>
      <c r="K229" s="23">
        <f t="shared" si="50"/>
        <v>0</v>
      </c>
      <c r="L229" s="23">
        <f t="shared" si="51"/>
        <v>0</v>
      </c>
      <c r="M229" s="23">
        <f t="shared" ca="1" si="43"/>
        <v>-2.5339176971137434E-4</v>
      </c>
      <c r="N229" s="23">
        <f t="shared" ca="1" si="52"/>
        <v>0</v>
      </c>
      <c r="O229" s="85">
        <f t="shared" ca="1" si="53"/>
        <v>0</v>
      </c>
      <c r="P229" s="23">
        <f t="shared" ca="1" si="54"/>
        <v>0</v>
      </c>
      <c r="Q229" s="23">
        <f t="shared" ca="1" si="55"/>
        <v>0</v>
      </c>
      <c r="R229" s="12">
        <f t="shared" ca="1" si="44"/>
        <v>2.5339176971137434E-4</v>
      </c>
    </row>
    <row r="230" spans="1:18" x14ac:dyDescent="0.2">
      <c r="A230" s="77"/>
      <c r="B230" s="77"/>
      <c r="C230" s="77"/>
      <c r="D230" s="78">
        <f t="shared" si="45"/>
        <v>0</v>
      </c>
      <c r="E230" s="78">
        <f t="shared" si="45"/>
        <v>0</v>
      </c>
      <c r="F230" s="23">
        <f t="shared" si="46"/>
        <v>0</v>
      </c>
      <c r="G230" s="23">
        <f t="shared" si="46"/>
        <v>0</v>
      </c>
      <c r="H230" s="23">
        <f t="shared" si="47"/>
        <v>0</v>
      </c>
      <c r="I230" s="23">
        <f t="shared" si="48"/>
        <v>0</v>
      </c>
      <c r="J230" s="23">
        <f t="shared" si="49"/>
        <v>0</v>
      </c>
      <c r="K230" s="23">
        <f t="shared" si="50"/>
        <v>0</v>
      </c>
      <c r="L230" s="23">
        <f t="shared" si="51"/>
        <v>0</v>
      </c>
      <c r="M230" s="23">
        <f t="shared" ca="1" si="43"/>
        <v>-2.5339176971137434E-4</v>
      </c>
      <c r="N230" s="23">
        <f t="shared" ca="1" si="52"/>
        <v>0</v>
      </c>
      <c r="O230" s="85">
        <f t="shared" ca="1" si="53"/>
        <v>0</v>
      </c>
      <c r="P230" s="23">
        <f t="shared" ca="1" si="54"/>
        <v>0</v>
      </c>
      <c r="Q230" s="23">
        <f t="shared" ca="1" si="55"/>
        <v>0</v>
      </c>
      <c r="R230" s="12">
        <f t="shared" ca="1" si="44"/>
        <v>2.5339176971137434E-4</v>
      </c>
    </row>
    <row r="231" spans="1:18" x14ac:dyDescent="0.2">
      <c r="A231" s="77"/>
      <c r="B231" s="77"/>
      <c r="C231" s="77"/>
      <c r="D231" s="78">
        <f t="shared" si="45"/>
        <v>0</v>
      </c>
      <c r="E231" s="78">
        <f t="shared" si="45"/>
        <v>0</v>
      </c>
      <c r="F231" s="23">
        <f t="shared" si="46"/>
        <v>0</v>
      </c>
      <c r="G231" s="23">
        <f t="shared" si="46"/>
        <v>0</v>
      </c>
      <c r="H231" s="23">
        <f t="shared" si="47"/>
        <v>0</v>
      </c>
      <c r="I231" s="23">
        <f t="shared" si="48"/>
        <v>0</v>
      </c>
      <c r="J231" s="23">
        <f t="shared" si="49"/>
        <v>0</v>
      </c>
      <c r="K231" s="23">
        <f t="shared" si="50"/>
        <v>0</v>
      </c>
      <c r="L231" s="23">
        <f t="shared" si="51"/>
        <v>0</v>
      </c>
      <c r="M231" s="23">
        <f t="shared" ca="1" si="43"/>
        <v>-2.5339176971137434E-4</v>
      </c>
      <c r="N231" s="23">
        <f t="shared" ca="1" si="52"/>
        <v>0</v>
      </c>
      <c r="O231" s="85">
        <f t="shared" ca="1" si="53"/>
        <v>0</v>
      </c>
      <c r="P231" s="23">
        <f t="shared" ca="1" si="54"/>
        <v>0</v>
      </c>
      <c r="Q231" s="23">
        <f t="shared" ca="1" si="55"/>
        <v>0</v>
      </c>
      <c r="R231" s="12">
        <f t="shared" ca="1" si="44"/>
        <v>2.5339176971137434E-4</v>
      </c>
    </row>
    <row r="232" spans="1:18" x14ac:dyDescent="0.2">
      <c r="A232" s="77"/>
      <c r="B232" s="77"/>
      <c r="C232" s="77"/>
      <c r="D232" s="78">
        <f t="shared" si="45"/>
        <v>0</v>
      </c>
      <c r="E232" s="78">
        <f t="shared" si="45"/>
        <v>0</v>
      </c>
      <c r="F232" s="23">
        <f t="shared" si="46"/>
        <v>0</v>
      </c>
      <c r="G232" s="23">
        <f t="shared" si="46"/>
        <v>0</v>
      </c>
      <c r="H232" s="23">
        <f t="shared" si="47"/>
        <v>0</v>
      </c>
      <c r="I232" s="23">
        <f t="shared" si="48"/>
        <v>0</v>
      </c>
      <c r="J232" s="23">
        <f t="shared" si="49"/>
        <v>0</v>
      </c>
      <c r="K232" s="23">
        <f t="shared" si="50"/>
        <v>0</v>
      </c>
      <c r="L232" s="23">
        <f t="shared" si="51"/>
        <v>0</v>
      </c>
      <c r="M232" s="23">
        <f t="shared" ca="1" si="43"/>
        <v>-2.5339176971137434E-4</v>
      </c>
      <c r="N232" s="23">
        <f t="shared" ca="1" si="52"/>
        <v>0</v>
      </c>
      <c r="O232" s="85">
        <f t="shared" ca="1" si="53"/>
        <v>0</v>
      </c>
      <c r="P232" s="23">
        <f t="shared" ca="1" si="54"/>
        <v>0</v>
      </c>
      <c r="Q232" s="23">
        <f t="shared" ca="1" si="55"/>
        <v>0</v>
      </c>
      <c r="R232" s="12">
        <f t="shared" ca="1" si="44"/>
        <v>2.5339176971137434E-4</v>
      </c>
    </row>
    <row r="233" spans="1:18" x14ac:dyDescent="0.2">
      <c r="A233" s="77"/>
      <c r="B233" s="77"/>
      <c r="C233" s="77"/>
      <c r="D233" s="78">
        <f t="shared" si="45"/>
        <v>0</v>
      </c>
      <c r="E233" s="78">
        <f t="shared" si="45"/>
        <v>0</v>
      </c>
      <c r="F233" s="23">
        <f t="shared" si="46"/>
        <v>0</v>
      </c>
      <c r="G233" s="23">
        <f t="shared" si="46"/>
        <v>0</v>
      </c>
      <c r="H233" s="23">
        <f t="shared" si="47"/>
        <v>0</v>
      </c>
      <c r="I233" s="23">
        <f t="shared" si="48"/>
        <v>0</v>
      </c>
      <c r="J233" s="23">
        <f t="shared" si="49"/>
        <v>0</v>
      </c>
      <c r="K233" s="23">
        <f t="shared" si="50"/>
        <v>0</v>
      </c>
      <c r="L233" s="23">
        <f t="shared" si="51"/>
        <v>0</v>
      </c>
      <c r="M233" s="23">
        <f t="shared" ca="1" si="43"/>
        <v>-2.5339176971137434E-4</v>
      </c>
      <c r="N233" s="23">
        <f t="shared" ca="1" si="52"/>
        <v>0</v>
      </c>
      <c r="O233" s="85">
        <f t="shared" ca="1" si="53"/>
        <v>0</v>
      </c>
      <c r="P233" s="23">
        <f t="shared" ca="1" si="54"/>
        <v>0</v>
      </c>
      <c r="Q233" s="23">
        <f t="shared" ca="1" si="55"/>
        <v>0</v>
      </c>
      <c r="R233" s="12">
        <f t="shared" ca="1" si="44"/>
        <v>2.5339176971137434E-4</v>
      </c>
    </row>
    <row r="234" spans="1:18" x14ac:dyDescent="0.2">
      <c r="A234" s="77"/>
      <c r="B234" s="77"/>
      <c r="C234" s="77"/>
      <c r="D234" s="78">
        <f t="shared" si="45"/>
        <v>0</v>
      </c>
      <c r="E234" s="78">
        <f t="shared" si="45"/>
        <v>0</v>
      </c>
      <c r="F234" s="23">
        <f t="shared" si="46"/>
        <v>0</v>
      </c>
      <c r="G234" s="23">
        <f t="shared" si="46"/>
        <v>0</v>
      </c>
      <c r="H234" s="23">
        <f t="shared" si="47"/>
        <v>0</v>
      </c>
      <c r="I234" s="23">
        <f t="shared" si="48"/>
        <v>0</v>
      </c>
      <c r="J234" s="23">
        <f t="shared" si="49"/>
        <v>0</v>
      </c>
      <c r="K234" s="23">
        <f t="shared" si="50"/>
        <v>0</v>
      </c>
      <c r="L234" s="23">
        <f t="shared" si="51"/>
        <v>0</v>
      </c>
      <c r="M234" s="23">
        <f t="shared" ca="1" si="43"/>
        <v>-2.5339176971137434E-4</v>
      </c>
      <c r="N234" s="23">
        <f t="shared" ca="1" si="52"/>
        <v>0</v>
      </c>
      <c r="O234" s="85">
        <f t="shared" ca="1" si="53"/>
        <v>0</v>
      </c>
      <c r="P234" s="23">
        <f t="shared" ca="1" si="54"/>
        <v>0</v>
      </c>
      <c r="Q234" s="23">
        <f t="shared" ca="1" si="55"/>
        <v>0</v>
      </c>
      <c r="R234" s="12">
        <f t="shared" ca="1" si="44"/>
        <v>2.5339176971137434E-4</v>
      </c>
    </row>
    <row r="235" spans="1:18" x14ac:dyDescent="0.2">
      <c r="A235" s="77"/>
      <c r="B235" s="77"/>
      <c r="C235" s="77"/>
      <c r="D235" s="78">
        <f t="shared" si="45"/>
        <v>0</v>
      </c>
      <c r="E235" s="78">
        <f t="shared" si="45"/>
        <v>0</v>
      </c>
      <c r="F235" s="23">
        <f t="shared" si="46"/>
        <v>0</v>
      </c>
      <c r="G235" s="23">
        <f t="shared" si="46"/>
        <v>0</v>
      </c>
      <c r="H235" s="23">
        <f t="shared" si="47"/>
        <v>0</v>
      </c>
      <c r="I235" s="23">
        <f t="shared" si="48"/>
        <v>0</v>
      </c>
      <c r="J235" s="23">
        <f t="shared" si="49"/>
        <v>0</v>
      </c>
      <c r="K235" s="23">
        <f t="shared" si="50"/>
        <v>0</v>
      </c>
      <c r="L235" s="23">
        <f t="shared" si="51"/>
        <v>0</v>
      </c>
      <c r="M235" s="23">
        <f t="shared" ca="1" si="43"/>
        <v>-2.5339176971137434E-4</v>
      </c>
      <c r="N235" s="23">
        <f t="shared" ca="1" si="52"/>
        <v>0</v>
      </c>
      <c r="O235" s="85">
        <f t="shared" ca="1" si="53"/>
        <v>0</v>
      </c>
      <c r="P235" s="23">
        <f t="shared" ca="1" si="54"/>
        <v>0</v>
      </c>
      <c r="Q235" s="23">
        <f t="shared" ca="1" si="55"/>
        <v>0</v>
      </c>
      <c r="R235" s="12">
        <f t="shared" ca="1" si="44"/>
        <v>2.5339176971137434E-4</v>
      </c>
    </row>
    <row r="236" spans="1:18" x14ac:dyDescent="0.2">
      <c r="A236" s="77"/>
      <c r="B236" s="77"/>
      <c r="C236" s="77"/>
      <c r="D236" s="78">
        <f t="shared" si="45"/>
        <v>0</v>
      </c>
      <c r="E236" s="78">
        <f t="shared" si="45"/>
        <v>0</v>
      </c>
      <c r="F236" s="23">
        <f t="shared" si="46"/>
        <v>0</v>
      </c>
      <c r="G236" s="23">
        <f t="shared" si="46"/>
        <v>0</v>
      </c>
      <c r="H236" s="23">
        <f t="shared" si="47"/>
        <v>0</v>
      </c>
      <c r="I236" s="23">
        <f t="shared" si="48"/>
        <v>0</v>
      </c>
      <c r="J236" s="23">
        <f t="shared" si="49"/>
        <v>0</v>
      </c>
      <c r="K236" s="23">
        <f t="shared" si="50"/>
        <v>0</v>
      </c>
      <c r="L236" s="23">
        <f t="shared" si="51"/>
        <v>0</v>
      </c>
      <c r="M236" s="23">
        <f t="shared" ca="1" si="43"/>
        <v>-2.5339176971137434E-4</v>
      </c>
      <c r="N236" s="23">
        <f t="shared" ca="1" si="52"/>
        <v>0</v>
      </c>
      <c r="O236" s="85">
        <f t="shared" ca="1" si="53"/>
        <v>0</v>
      </c>
      <c r="P236" s="23">
        <f t="shared" ca="1" si="54"/>
        <v>0</v>
      </c>
      <c r="Q236" s="23">
        <f t="shared" ca="1" si="55"/>
        <v>0</v>
      </c>
      <c r="R236" s="12">
        <f t="shared" ca="1" si="44"/>
        <v>2.5339176971137434E-4</v>
      </c>
    </row>
    <row r="237" spans="1:18" x14ac:dyDescent="0.2">
      <c r="A237" s="77"/>
      <c r="B237" s="77"/>
      <c r="C237" s="77"/>
      <c r="D237" s="78">
        <f t="shared" si="45"/>
        <v>0</v>
      </c>
      <c r="E237" s="78">
        <f t="shared" si="45"/>
        <v>0</v>
      </c>
      <c r="F237" s="23">
        <f t="shared" si="46"/>
        <v>0</v>
      </c>
      <c r="G237" s="23">
        <f t="shared" si="46"/>
        <v>0</v>
      </c>
      <c r="H237" s="23">
        <f t="shared" si="47"/>
        <v>0</v>
      </c>
      <c r="I237" s="23">
        <f t="shared" si="48"/>
        <v>0</v>
      </c>
      <c r="J237" s="23">
        <f t="shared" si="49"/>
        <v>0</v>
      </c>
      <c r="K237" s="23">
        <f t="shared" si="50"/>
        <v>0</v>
      </c>
      <c r="L237" s="23">
        <f t="shared" si="51"/>
        <v>0</v>
      </c>
      <c r="M237" s="23">
        <f t="shared" ca="1" si="43"/>
        <v>-2.5339176971137434E-4</v>
      </c>
      <c r="N237" s="23">
        <f t="shared" ca="1" si="52"/>
        <v>0</v>
      </c>
      <c r="O237" s="85">
        <f t="shared" ca="1" si="53"/>
        <v>0</v>
      </c>
      <c r="P237" s="23">
        <f t="shared" ca="1" si="54"/>
        <v>0</v>
      </c>
      <c r="Q237" s="23">
        <f t="shared" ca="1" si="55"/>
        <v>0</v>
      </c>
      <c r="R237" s="12">
        <f t="shared" ca="1" si="44"/>
        <v>2.5339176971137434E-4</v>
      </c>
    </row>
    <row r="238" spans="1:18" x14ac:dyDescent="0.2">
      <c r="A238" s="77"/>
      <c r="B238" s="77"/>
      <c r="C238" s="77"/>
      <c r="D238" s="78">
        <f t="shared" si="45"/>
        <v>0</v>
      </c>
      <c r="E238" s="78">
        <f t="shared" si="45"/>
        <v>0</v>
      </c>
      <c r="F238" s="23">
        <f t="shared" si="46"/>
        <v>0</v>
      </c>
      <c r="G238" s="23">
        <f t="shared" si="46"/>
        <v>0</v>
      </c>
      <c r="H238" s="23">
        <f t="shared" si="47"/>
        <v>0</v>
      </c>
      <c r="I238" s="23">
        <f t="shared" si="48"/>
        <v>0</v>
      </c>
      <c r="J238" s="23">
        <f t="shared" si="49"/>
        <v>0</v>
      </c>
      <c r="K238" s="23">
        <f t="shared" si="50"/>
        <v>0</v>
      </c>
      <c r="L238" s="23">
        <f t="shared" si="51"/>
        <v>0</v>
      </c>
      <c r="M238" s="23">
        <f t="shared" ca="1" si="43"/>
        <v>-2.5339176971137434E-4</v>
      </c>
      <c r="N238" s="23">
        <f t="shared" ca="1" si="52"/>
        <v>0</v>
      </c>
      <c r="O238" s="85">
        <f t="shared" ca="1" si="53"/>
        <v>0</v>
      </c>
      <c r="P238" s="23">
        <f t="shared" ca="1" si="54"/>
        <v>0</v>
      </c>
      <c r="Q238" s="23">
        <f t="shared" ca="1" si="55"/>
        <v>0</v>
      </c>
      <c r="R238" s="12">
        <f t="shared" ca="1" si="44"/>
        <v>2.5339176971137434E-4</v>
      </c>
    </row>
    <row r="239" spans="1:18" x14ac:dyDescent="0.2">
      <c r="A239" s="77"/>
      <c r="B239" s="77"/>
      <c r="C239" s="77"/>
      <c r="D239" s="78">
        <f t="shared" si="45"/>
        <v>0</v>
      </c>
      <c r="E239" s="78">
        <f t="shared" si="45"/>
        <v>0</v>
      </c>
      <c r="F239" s="23">
        <f t="shared" si="46"/>
        <v>0</v>
      </c>
      <c r="G239" s="23">
        <f t="shared" si="46"/>
        <v>0</v>
      </c>
      <c r="H239" s="23">
        <f t="shared" si="47"/>
        <v>0</v>
      </c>
      <c r="I239" s="23">
        <f t="shared" si="48"/>
        <v>0</v>
      </c>
      <c r="J239" s="23">
        <f t="shared" si="49"/>
        <v>0</v>
      </c>
      <c r="K239" s="23">
        <f t="shared" si="50"/>
        <v>0</v>
      </c>
      <c r="L239" s="23">
        <f t="shared" si="51"/>
        <v>0</v>
      </c>
      <c r="M239" s="23">
        <f t="shared" ca="1" si="43"/>
        <v>-2.5339176971137434E-4</v>
      </c>
      <c r="N239" s="23">
        <f t="shared" ca="1" si="52"/>
        <v>0</v>
      </c>
      <c r="O239" s="85">
        <f t="shared" ca="1" si="53"/>
        <v>0</v>
      </c>
      <c r="P239" s="23">
        <f t="shared" ca="1" si="54"/>
        <v>0</v>
      </c>
      <c r="Q239" s="23">
        <f t="shared" ca="1" si="55"/>
        <v>0</v>
      </c>
      <c r="R239" s="12">
        <f t="shared" ca="1" si="44"/>
        <v>2.5339176971137434E-4</v>
      </c>
    </row>
    <row r="240" spans="1:18" x14ac:dyDescent="0.2">
      <c r="A240" s="77"/>
      <c r="B240" s="77"/>
      <c r="C240" s="77"/>
      <c r="D240" s="78">
        <f t="shared" si="45"/>
        <v>0</v>
      </c>
      <c r="E240" s="78">
        <f t="shared" si="45"/>
        <v>0</v>
      </c>
      <c r="F240" s="23">
        <f t="shared" si="46"/>
        <v>0</v>
      </c>
      <c r="G240" s="23">
        <f t="shared" si="46"/>
        <v>0</v>
      </c>
      <c r="H240" s="23">
        <f t="shared" si="47"/>
        <v>0</v>
      </c>
      <c r="I240" s="23">
        <f t="shared" si="48"/>
        <v>0</v>
      </c>
      <c r="J240" s="23">
        <f t="shared" si="49"/>
        <v>0</v>
      </c>
      <c r="K240" s="23">
        <f t="shared" si="50"/>
        <v>0</v>
      </c>
      <c r="L240" s="23">
        <f t="shared" si="51"/>
        <v>0</v>
      </c>
      <c r="M240" s="23">
        <f t="shared" ca="1" si="43"/>
        <v>-2.5339176971137434E-4</v>
      </c>
      <c r="N240" s="23">
        <f t="shared" ca="1" si="52"/>
        <v>0</v>
      </c>
      <c r="O240" s="85">
        <f t="shared" ca="1" si="53"/>
        <v>0</v>
      </c>
      <c r="P240" s="23">
        <f t="shared" ca="1" si="54"/>
        <v>0</v>
      </c>
      <c r="Q240" s="23">
        <f t="shared" ca="1" si="55"/>
        <v>0</v>
      </c>
      <c r="R240" s="12">
        <f t="shared" ca="1" si="44"/>
        <v>2.5339176971137434E-4</v>
      </c>
    </row>
    <row r="241" spans="1:18" x14ac:dyDescent="0.2">
      <c r="A241" s="77"/>
      <c r="B241" s="77"/>
      <c r="C241" s="77"/>
      <c r="D241" s="78">
        <f t="shared" si="45"/>
        <v>0</v>
      </c>
      <c r="E241" s="78">
        <f t="shared" si="45"/>
        <v>0</v>
      </c>
      <c r="F241" s="23">
        <f t="shared" si="46"/>
        <v>0</v>
      </c>
      <c r="G241" s="23">
        <f t="shared" si="46"/>
        <v>0</v>
      </c>
      <c r="H241" s="23">
        <f t="shared" si="47"/>
        <v>0</v>
      </c>
      <c r="I241" s="23">
        <f t="shared" si="48"/>
        <v>0</v>
      </c>
      <c r="J241" s="23">
        <f t="shared" si="49"/>
        <v>0</v>
      </c>
      <c r="K241" s="23">
        <f t="shared" si="50"/>
        <v>0</v>
      </c>
      <c r="L241" s="23">
        <f t="shared" si="51"/>
        <v>0</v>
      </c>
      <c r="M241" s="23">
        <f t="shared" ca="1" si="43"/>
        <v>-2.5339176971137434E-4</v>
      </c>
      <c r="N241" s="23">
        <f t="shared" ca="1" si="52"/>
        <v>0</v>
      </c>
      <c r="O241" s="85">
        <f t="shared" ca="1" si="53"/>
        <v>0</v>
      </c>
      <c r="P241" s="23">
        <f t="shared" ca="1" si="54"/>
        <v>0</v>
      </c>
      <c r="Q241" s="23">
        <f t="shared" ca="1" si="55"/>
        <v>0</v>
      </c>
      <c r="R241" s="12">
        <f t="shared" ca="1" si="44"/>
        <v>2.5339176971137434E-4</v>
      </c>
    </row>
    <row r="242" spans="1:18" x14ac:dyDescent="0.2">
      <c r="A242" s="77"/>
      <c r="B242" s="77"/>
      <c r="C242" s="77"/>
      <c r="D242" s="78">
        <f t="shared" si="45"/>
        <v>0</v>
      </c>
      <c r="E242" s="78">
        <f t="shared" si="45"/>
        <v>0</v>
      </c>
      <c r="F242" s="23">
        <f t="shared" si="46"/>
        <v>0</v>
      </c>
      <c r="G242" s="23">
        <f t="shared" si="46"/>
        <v>0</v>
      </c>
      <c r="H242" s="23">
        <f t="shared" si="47"/>
        <v>0</v>
      </c>
      <c r="I242" s="23">
        <f t="shared" si="48"/>
        <v>0</v>
      </c>
      <c r="J242" s="23">
        <f t="shared" si="49"/>
        <v>0</v>
      </c>
      <c r="K242" s="23">
        <f t="shared" si="50"/>
        <v>0</v>
      </c>
      <c r="L242" s="23">
        <f t="shared" si="51"/>
        <v>0</v>
      </c>
      <c r="M242" s="23">
        <f t="shared" ca="1" si="43"/>
        <v>-2.5339176971137434E-4</v>
      </c>
      <c r="N242" s="23">
        <f t="shared" ca="1" si="52"/>
        <v>0</v>
      </c>
      <c r="O242" s="85">
        <f t="shared" ca="1" si="53"/>
        <v>0</v>
      </c>
      <c r="P242" s="23">
        <f t="shared" ca="1" si="54"/>
        <v>0</v>
      </c>
      <c r="Q242" s="23">
        <f t="shared" ca="1" si="55"/>
        <v>0</v>
      </c>
      <c r="R242" s="12">
        <f t="shared" ca="1" si="44"/>
        <v>2.5339176971137434E-4</v>
      </c>
    </row>
    <row r="243" spans="1:18" x14ac:dyDescent="0.2">
      <c r="A243" s="77"/>
      <c r="B243" s="77"/>
      <c r="C243" s="77"/>
      <c r="D243" s="78">
        <f t="shared" si="45"/>
        <v>0</v>
      </c>
      <c r="E243" s="78">
        <f t="shared" si="45"/>
        <v>0</v>
      </c>
      <c r="F243" s="23">
        <f t="shared" si="46"/>
        <v>0</v>
      </c>
      <c r="G243" s="23">
        <f t="shared" si="46"/>
        <v>0</v>
      </c>
      <c r="H243" s="23">
        <f t="shared" si="47"/>
        <v>0</v>
      </c>
      <c r="I243" s="23">
        <f t="shared" si="48"/>
        <v>0</v>
      </c>
      <c r="J243" s="23">
        <f t="shared" si="49"/>
        <v>0</v>
      </c>
      <c r="K243" s="23">
        <f t="shared" si="50"/>
        <v>0</v>
      </c>
      <c r="L243" s="23">
        <f t="shared" si="51"/>
        <v>0</v>
      </c>
      <c r="M243" s="23">
        <f t="shared" ca="1" si="43"/>
        <v>-2.5339176971137434E-4</v>
      </c>
      <c r="N243" s="23">
        <f t="shared" ca="1" si="52"/>
        <v>0</v>
      </c>
      <c r="O243" s="85">
        <f t="shared" ca="1" si="53"/>
        <v>0</v>
      </c>
      <c r="P243" s="23">
        <f t="shared" ca="1" si="54"/>
        <v>0</v>
      </c>
      <c r="Q243" s="23">
        <f t="shared" ca="1" si="55"/>
        <v>0</v>
      </c>
      <c r="R243" s="12">
        <f t="shared" ca="1" si="44"/>
        <v>2.5339176971137434E-4</v>
      </c>
    </row>
    <row r="244" spans="1:18" x14ac:dyDescent="0.2">
      <c r="A244" s="77"/>
      <c r="B244" s="77"/>
      <c r="C244" s="77"/>
      <c r="D244" s="78">
        <f t="shared" si="45"/>
        <v>0</v>
      </c>
      <c r="E244" s="78">
        <f t="shared" si="45"/>
        <v>0</v>
      </c>
      <c r="F244" s="23">
        <f t="shared" si="46"/>
        <v>0</v>
      </c>
      <c r="G244" s="23">
        <f t="shared" si="46"/>
        <v>0</v>
      </c>
      <c r="H244" s="23">
        <f t="shared" si="47"/>
        <v>0</v>
      </c>
      <c r="I244" s="23">
        <f t="shared" si="48"/>
        <v>0</v>
      </c>
      <c r="J244" s="23">
        <f t="shared" si="49"/>
        <v>0</v>
      </c>
      <c r="K244" s="23">
        <f t="shared" si="50"/>
        <v>0</v>
      </c>
      <c r="L244" s="23">
        <f t="shared" si="51"/>
        <v>0</v>
      </c>
      <c r="M244" s="23">
        <f t="shared" ca="1" si="43"/>
        <v>-2.5339176971137434E-4</v>
      </c>
      <c r="N244" s="23">
        <f t="shared" ca="1" si="52"/>
        <v>0</v>
      </c>
      <c r="O244" s="85">
        <f t="shared" ca="1" si="53"/>
        <v>0</v>
      </c>
      <c r="P244" s="23">
        <f t="shared" ca="1" si="54"/>
        <v>0</v>
      </c>
      <c r="Q244" s="23">
        <f t="shared" ca="1" si="55"/>
        <v>0</v>
      </c>
      <c r="R244" s="12">
        <f t="shared" ca="1" si="44"/>
        <v>2.5339176971137434E-4</v>
      </c>
    </row>
    <row r="245" spans="1:18" x14ac:dyDescent="0.2">
      <c r="A245" s="77"/>
      <c r="B245" s="77"/>
      <c r="C245" s="77"/>
      <c r="D245" s="78">
        <f t="shared" si="45"/>
        <v>0</v>
      </c>
      <c r="E245" s="78">
        <f t="shared" si="45"/>
        <v>0</v>
      </c>
      <c r="F245" s="23">
        <f t="shared" si="46"/>
        <v>0</v>
      </c>
      <c r="G245" s="23">
        <f t="shared" si="46"/>
        <v>0</v>
      </c>
      <c r="H245" s="23">
        <f t="shared" si="47"/>
        <v>0</v>
      </c>
      <c r="I245" s="23">
        <f t="shared" si="48"/>
        <v>0</v>
      </c>
      <c r="J245" s="23">
        <f t="shared" si="49"/>
        <v>0</v>
      </c>
      <c r="K245" s="23">
        <f t="shared" si="50"/>
        <v>0</v>
      </c>
      <c r="L245" s="23">
        <f t="shared" si="51"/>
        <v>0</v>
      </c>
      <c r="M245" s="23">
        <f t="shared" ca="1" si="43"/>
        <v>-2.5339176971137434E-4</v>
      </c>
      <c r="N245" s="23">
        <f t="shared" ca="1" si="52"/>
        <v>0</v>
      </c>
      <c r="O245" s="85">
        <f t="shared" ca="1" si="53"/>
        <v>0</v>
      </c>
      <c r="P245" s="23">
        <f t="shared" ca="1" si="54"/>
        <v>0</v>
      </c>
      <c r="Q245" s="23">
        <f t="shared" ca="1" si="55"/>
        <v>0</v>
      </c>
      <c r="R245" s="12">
        <f t="shared" ca="1" si="44"/>
        <v>2.5339176971137434E-4</v>
      </c>
    </row>
    <row r="246" spans="1:18" x14ac:dyDescent="0.2">
      <c r="A246" s="77"/>
      <c r="B246" s="77"/>
      <c r="C246" s="77"/>
      <c r="D246" s="78">
        <f t="shared" si="45"/>
        <v>0</v>
      </c>
      <c r="E246" s="78">
        <f t="shared" si="45"/>
        <v>0</v>
      </c>
      <c r="F246" s="23">
        <f t="shared" si="46"/>
        <v>0</v>
      </c>
      <c r="G246" s="23">
        <f t="shared" si="46"/>
        <v>0</v>
      </c>
      <c r="H246" s="23">
        <f t="shared" si="47"/>
        <v>0</v>
      </c>
      <c r="I246" s="23">
        <f t="shared" si="48"/>
        <v>0</v>
      </c>
      <c r="J246" s="23">
        <f t="shared" si="49"/>
        <v>0</v>
      </c>
      <c r="K246" s="23">
        <f t="shared" si="50"/>
        <v>0</v>
      </c>
      <c r="L246" s="23">
        <f t="shared" si="51"/>
        <v>0</v>
      </c>
      <c r="M246" s="23">
        <f t="shared" ca="1" si="43"/>
        <v>-2.5339176971137434E-4</v>
      </c>
      <c r="N246" s="23">
        <f t="shared" ca="1" si="52"/>
        <v>0</v>
      </c>
      <c r="O246" s="85">
        <f t="shared" ca="1" si="53"/>
        <v>0</v>
      </c>
      <c r="P246" s="23">
        <f t="shared" ca="1" si="54"/>
        <v>0</v>
      </c>
      <c r="Q246" s="23">
        <f t="shared" ca="1" si="55"/>
        <v>0</v>
      </c>
      <c r="R246" s="12">
        <f t="shared" ca="1" si="44"/>
        <v>2.5339176971137434E-4</v>
      </c>
    </row>
    <row r="247" spans="1:18" x14ac:dyDescent="0.2">
      <c r="A247" s="77"/>
      <c r="B247" s="77"/>
      <c r="C247" s="77"/>
      <c r="D247" s="78">
        <f t="shared" si="45"/>
        <v>0</v>
      </c>
      <c r="E247" s="78">
        <f t="shared" si="45"/>
        <v>0</v>
      </c>
      <c r="F247" s="23">
        <f t="shared" si="46"/>
        <v>0</v>
      </c>
      <c r="G247" s="23">
        <f t="shared" si="46"/>
        <v>0</v>
      </c>
      <c r="H247" s="23">
        <f t="shared" si="47"/>
        <v>0</v>
      </c>
      <c r="I247" s="23">
        <f t="shared" si="48"/>
        <v>0</v>
      </c>
      <c r="J247" s="23">
        <f t="shared" si="49"/>
        <v>0</v>
      </c>
      <c r="K247" s="23">
        <f t="shared" si="50"/>
        <v>0</v>
      </c>
      <c r="L247" s="23">
        <f t="shared" si="51"/>
        <v>0</v>
      </c>
      <c r="M247" s="23">
        <f t="shared" ca="1" si="43"/>
        <v>-2.5339176971137434E-4</v>
      </c>
      <c r="N247" s="23">
        <f t="shared" ca="1" si="52"/>
        <v>0</v>
      </c>
      <c r="O247" s="85">
        <f t="shared" ca="1" si="53"/>
        <v>0</v>
      </c>
      <c r="P247" s="23">
        <f t="shared" ca="1" si="54"/>
        <v>0</v>
      </c>
      <c r="Q247" s="23">
        <f t="shared" ca="1" si="55"/>
        <v>0</v>
      </c>
      <c r="R247" s="12">
        <f t="shared" ca="1" si="44"/>
        <v>2.5339176971137434E-4</v>
      </c>
    </row>
    <row r="248" spans="1:18" x14ac:dyDescent="0.2">
      <c r="A248" s="77"/>
      <c r="B248" s="77"/>
      <c r="C248" s="77"/>
      <c r="D248" s="78">
        <f t="shared" si="45"/>
        <v>0</v>
      </c>
      <c r="E248" s="78">
        <f t="shared" si="45"/>
        <v>0</v>
      </c>
      <c r="F248" s="23">
        <f t="shared" si="46"/>
        <v>0</v>
      </c>
      <c r="G248" s="23">
        <f t="shared" si="46"/>
        <v>0</v>
      </c>
      <c r="H248" s="23">
        <f t="shared" si="47"/>
        <v>0</v>
      </c>
      <c r="I248" s="23">
        <f t="shared" si="48"/>
        <v>0</v>
      </c>
      <c r="J248" s="23">
        <f t="shared" si="49"/>
        <v>0</v>
      </c>
      <c r="K248" s="23">
        <f t="shared" si="50"/>
        <v>0</v>
      </c>
      <c r="L248" s="23">
        <f t="shared" si="51"/>
        <v>0</v>
      </c>
      <c r="M248" s="23">
        <f t="shared" ca="1" si="43"/>
        <v>-2.5339176971137434E-4</v>
      </c>
      <c r="N248" s="23">
        <f t="shared" ca="1" si="52"/>
        <v>0</v>
      </c>
      <c r="O248" s="85">
        <f t="shared" ca="1" si="53"/>
        <v>0</v>
      </c>
      <c r="P248" s="23">
        <f t="shared" ca="1" si="54"/>
        <v>0</v>
      </c>
      <c r="Q248" s="23">
        <f t="shared" ca="1" si="55"/>
        <v>0</v>
      </c>
      <c r="R248" s="12">
        <f t="shared" ca="1" si="44"/>
        <v>2.5339176971137434E-4</v>
      </c>
    </row>
    <row r="249" spans="1:18" x14ac:dyDescent="0.2">
      <c r="A249" s="77"/>
      <c r="B249" s="77"/>
      <c r="C249" s="77"/>
      <c r="D249" s="78">
        <f t="shared" si="45"/>
        <v>0</v>
      </c>
      <c r="E249" s="78">
        <f t="shared" si="45"/>
        <v>0</v>
      </c>
      <c r="F249" s="23">
        <f t="shared" si="46"/>
        <v>0</v>
      </c>
      <c r="G249" s="23">
        <f t="shared" si="46"/>
        <v>0</v>
      </c>
      <c r="H249" s="23">
        <f t="shared" si="47"/>
        <v>0</v>
      </c>
      <c r="I249" s="23">
        <f t="shared" si="48"/>
        <v>0</v>
      </c>
      <c r="J249" s="23">
        <f t="shared" si="49"/>
        <v>0</v>
      </c>
      <c r="K249" s="23">
        <f t="shared" si="50"/>
        <v>0</v>
      </c>
      <c r="L249" s="23">
        <f t="shared" si="51"/>
        <v>0</v>
      </c>
      <c r="M249" s="23">
        <f t="shared" ca="1" si="43"/>
        <v>-2.5339176971137434E-4</v>
      </c>
      <c r="N249" s="23">
        <f t="shared" ca="1" si="52"/>
        <v>0</v>
      </c>
      <c r="O249" s="85">
        <f t="shared" ca="1" si="53"/>
        <v>0</v>
      </c>
      <c r="P249" s="23">
        <f t="shared" ca="1" si="54"/>
        <v>0</v>
      </c>
      <c r="Q249" s="23">
        <f t="shared" ca="1" si="55"/>
        <v>0</v>
      </c>
      <c r="R249" s="12">
        <f t="shared" ca="1" si="44"/>
        <v>2.5339176971137434E-4</v>
      </c>
    </row>
    <row r="250" spans="1:18" x14ac:dyDescent="0.2">
      <c r="A250" s="77"/>
      <c r="B250" s="77"/>
      <c r="C250" s="77"/>
      <c r="D250" s="78">
        <f t="shared" si="45"/>
        <v>0</v>
      </c>
      <c r="E250" s="78">
        <f t="shared" si="45"/>
        <v>0</v>
      </c>
      <c r="F250" s="23">
        <f t="shared" si="46"/>
        <v>0</v>
      </c>
      <c r="G250" s="23">
        <f t="shared" si="46"/>
        <v>0</v>
      </c>
      <c r="H250" s="23">
        <f t="shared" si="47"/>
        <v>0</v>
      </c>
      <c r="I250" s="23">
        <f t="shared" si="48"/>
        <v>0</v>
      </c>
      <c r="J250" s="23">
        <f t="shared" si="49"/>
        <v>0</v>
      </c>
      <c r="K250" s="23">
        <f t="shared" si="50"/>
        <v>0</v>
      </c>
      <c r="L250" s="23">
        <f t="shared" si="51"/>
        <v>0</v>
      </c>
      <c r="M250" s="23">
        <f t="shared" ca="1" si="43"/>
        <v>-2.5339176971137434E-4</v>
      </c>
      <c r="N250" s="23">
        <f t="shared" ca="1" si="52"/>
        <v>0</v>
      </c>
      <c r="O250" s="85">
        <f t="shared" ca="1" si="53"/>
        <v>0</v>
      </c>
      <c r="P250" s="23">
        <f t="shared" ca="1" si="54"/>
        <v>0</v>
      </c>
      <c r="Q250" s="23">
        <f t="shared" ca="1" si="55"/>
        <v>0</v>
      </c>
      <c r="R250" s="12">
        <f t="shared" ca="1" si="44"/>
        <v>2.5339176971137434E-4</v>
      </c>
    </row>
    <row r="251" spans="1:18" x14ac:dyDescent="0.2">
      <c r="A251" s="77"/>
      <c r="B251" s="77"/>
      <c r="C251" s="77"/>
      <c r="D251" s="78">
        <f t="shared" si="45"/>
        <v>0</v>
      </c>
      <c r="E251" s="78">
        <f t="shared" si="45"/>
        <v>0</v>
      </c>
      <c r="F251" s="23">
        <f t="shared" si="46"/>
        <v>0</v>
      </c>
      <c r="G251" s="23">
        <f t="shared" si="46"/>
        <v>0</v>
      </c>
      <c r="H251" s="23">
        <f t="shared" si="47"/>
        <v>0</v>
      </c>
      <c r="I251" s="23">
        <f t="shared" si="48"/>
        <v>0</v>
      </c>
      <c r="J251" s="23">
        <f t="shared" si="49"/>
        <v>0</v>
      </c>
      <c r="K251" s="23">
        <f t="shared" si="50"/>
        <v>0</v>
      </c>
      <c r="L251" s="23">
        <f t="shared" si="51"/>
        <v>0</v>
      </c>
      <c r="M251" s="23">
        <f t="shared" ca="1" si="43"/>
        <v>-2.5339176971137434E-4</v>
      </c>
      <c r="N251" s="23">
        <f t="shared" ca="1" si="52"/>
        <v>0</v>
      </c>
      <c r="O251" s="85">
        <f t="shared" ca="1" si="53"/>
        <v>0</v>
      </c>
      <c r="P251" s="23">
        <f t="shared" ca="1" si="54"/>
        <v>0</v>
      </c>
      <c r="Q251" s="23">
        <f t="shared" ca="1" si="55"/>
        <v>0</v>
      </c>
      <c r="R251" s="12">
        <f t="shared" ca="1" si="44"/>
        <v>2.5339176971137434E-4</v>
      </c>
    </row>
    <row r="252" spans="1:18" x14ac:dyDescent="0.2">
      <c r="A252" s="77"/>
      <c r="B252" s="77"/>
      <c r="C252" s="77"/>
      <c r="D252" s="78">
        <f t="shared" si="45"/>
        <v>0</v>
      </c>
      <c r="E252" s="78">
        <f t="shared" si="45"/>
        <v>0</v>
      </c>
      <c r="F252" s="23">
        <f t="shared" si="46"/>
        <v>0</v>
      </c>
      <c r="G252" s="23">
        <f t="shared" si="46"/>
        <v>0</v>
      </c>
      <c r="H252" s="23">
        <f t="shared" si="47"/>
        <v>0</v>
      </c>
      <c r="I252" s="23">
        <f t="shared" si="48"/>
        <v>0</v>
      </c>
      <c r="J252" s="23">
        <f t="shared" si="49"/>
        <v>0</v>
      </c>
      <c r="K252" s="23">
        <f t="shared" si="50"/>
        <v>0</v>
      </c>
      <c r="L252" s="23">
        <f t="shared" si="51"/>
        <v>0</v>
      </c>
      <c r="M252" s="23">
        <f t="shared" ca="1" si="43"/>
        <v>-2.5339176971137434E-4</v>
      </c>
      <c r="N252" s="23">
        <f t="shared" ca="1" si="52"/>
        <v>0</v>
      </c>
      <c r="O252" s="85">
        <f t="shared" ca="1" si="53"/>
        <v>0</v>
      </c>
      <c r="P252" s="23">
        <f t="shared" ca="1" si="54"/>
        <v>0</v>
      </c>
      <c r="Q252" s="23">
        <f t="shared" ca="1" si="55"/>
        <v>0</v>
      </c>
      <c r="R252" s="12">
        <f t="shared" ca="1" si="44"/>
        <v>2.5339176971137434E-4</v>
      </c>
    </row>
    <row r="253" spans="1:18" x14ac:dyDescent="0.2">
      <c r="A253" s="77"/>
      <c r="B253" s="77"/>
      <c r="C253" s="77"/>
      <c r="D253" s="78">
        <f t="shared" si="45"/>
        <v>0</v>
      </c>
      <c r="E253" s="78">
        <f t="shared" si="45"/>
        <v>0</v>
      </c>
      <c r="F253" s="23">
        <f t="shared" si="46"/>
        <v>0</v>
      </c>
      <c r="G253" s="23">
        <f t="shared" si="46"/>
        <v>0</v>
      </c>
      <c r="H253" s="23">
        <f t="shared" si="47"/>
        <v>0</v>
      </c>
      <c r="I253" s="23">
        <f t="shared" si="48"/>
        <v>0</v>
      </c>
      <c r="J253" s="23">
        <f t="shared" si="49"/>
        <v>0</v>
      </c>
      <c r="K253" s="23">
        <f t="shared" si="50"/>
        <v>0</v>
      </c>
      <c r="L253" s="23">
        <f t="shared" si="51"/>
        <v>0</v>
      </c>
      <c r="M253" s="23">
        <f t="shared" ca="1" si="43"/>
        <v>-2.5339176971137434E-4</v>
      </c>
      <c r="N253" s="23">
        <f t="shared" ca="1" si="52"/>
        <v>0</v>
      </c>
      <c r="O253" s="85">
        <f t="shared" ca="1" si="53"/>
        <v>0</v>
      </c>
      <c r="P253" s="23">
        <f t="shared" ca="1" si="54"/>
        <v>0</v>
      </c>
      <c r="Q253" s="23">
        <f t="shared" ca="1" si="55"/>
        <v>0</v>
      </c>
      <c r="R253" s="12">
        <f t="shared" ca="1" si="44"/>
        <v>2.5339176971137434E-4</v>
      </c>
    </row>
    <row r="254" spans="1:18" x14ac:dyDescent="0.2">
      <c r="A254" s="77"/>
      <c r="B254" s="77"/>
      <c r="C254" s="77"/>
      <c r="D254" s="78">
        <f t="shared" si="45"/>
        <v>0</v>
      </c>
      <c r="E254" s="78">
        <f t="shared" si="45"/>
        <v>0</v>
      </c>
      <c r="F254" s="23">
        <f t="shared" si="46"/>
        <v>0</v>
      </c>
      <c r="G254" s="23">
        <f t="shared" si="46"/>
        <v>0</v>
      </c>
      <c r="H254" s="23">
        <f t="shared" si="47"/>
        <v>0</v>
      </c>
      <c r="I254" s="23">
        <f t="shared" si="48"/>
        <v>0</v>
      </c>
      <c r="J254" s="23">
        <f t="shared" si="49"/>
        <v>0</v>
      </c>
      <c r="K254" s="23">
        <f t="shared" si="50"/>
        <v>0</v>
      </c>
      <c r="L254" s="23">
        <f t="shared" si="51"/>
        <v>0</v>
      </c>
      <c r="M254" s="23">
        <f t="shared" ca="1" si="43"/>
        <v>-2.5339176971137434E-4</v>
      </c>
      <c r="N254" s="23">
        <f t="shared" ca="1" si="52"/>
        <v>0</v>
      </c>
      <c r="O254" s="85">
        <f t="shared" ca="1" si="53"/>
        <v>0</v>
      </c>
      <c r="P254" s="23">
        <f t="shared" ca="1" si="54"/>
        <v>0</v>
      </c>
      <c r="Q254" s="23">
        <f t="shared" ca="1" si="55"/>
        <v>0</v>
      </c>
      <c r="R254" s="12">
        <f t="shared" ca="1" si="44"/>
        <v>2.5339176971137434E-4</v>
      </c>
    </row>
    <row r="255" spans="1:18" x14ac:dyDescent="0.2">
      <c r="A255" s="77"/>
      <c r="B255" s="77"/>
      <c r="C255" s="77"/>
      <c r="D255" s="78">
        <f t="shared" si="45"/>
        <v>0</v>
      </c>
      <c r="E255" s="78">
        <f t="shared" si="45"/>
        <v>0</v>
      </c>
      <c r="F255" s="23">
        <f t="shared" si="46"/>
        <v>0</v>
      </c>
      <c r="G255" s="23">
        <f t="shared" si="46"/>
        <v>0</v>
      </c>
      <c r="H255" s="23">
        <f t="shared" si="47"/>
        <v>0</v>
      </c>
      <c r="I255" s="23">
        <f t="shared" si="48"/>
        <v>0</v>
      </c>
      <c r="J255" s="23">
        <f t="shared" si="49"/>
        <v>0</v>
      </c>
      <c r="K255" s="23">
        <f t="shared" si="50"/>
        <v>0</v>
      </c>
      <c r="L255" s="23">
        <f t="shared" si="51"/>
        <v>0</v>
      </c>
      <c r="M255" s="23">
        <f t="shared" ca="1" si="43"/>
        <v>-2.5339176971137434E-4</v>
      </c>
      <c r="N255" s="23">
        <f t="shared" ca="1" si="52"/>
        <v>0</v>
      </c>
      <c r="O255" s="85">
        <f t="shared" ca="1" si="53"/>
        <v>0</v>
      </c>
      <c r="P255" s="23">
        <f t="shared" ca="1" si="54"/>
        <v>0</v>
      </c>
      <c r="Q255" s="23">
        <f t="shared" ca="1" si="55"/>
        <v>0</v>
      </c>
      <c r="R255" s="12">
        <f t="shared" ca="1" si="44"/>
        <v>2.5339176971137434E-4</v>
      </c>
    </row>
    <row r="256" spans="1:18" x14ac:dyDescent="0.2">
      <c r="A256" s="77"/>
      <c r="B256" s="77"/>
      <c r="C256" s="77"/>
      <c r="D256" s="78">
        <f t="shared" si="45"/>
        <v>0</v>
      </c>
      <c r="E256" s="78">
        <f t="shared" si="45"/>
        <v>0</v>
      </c>
      <c r="F256" s="23">
        <f t="shared" si="46"/>
        <v>0</v>
      </c>
      <c r="G256" s="23">
        <f t="shared" si="46"/>
        <v>0</v>
      </c>
      <c r="H256" s="23">
        <f t="shared" si="47"/>
        <v>0</v>
      </c>
      <c r="I256" s="23">
        <f t="shared" si="48"/>
        <v>0</v>
      </c>
      <c r="J256" s="23">
        <f t="shared" si="49"/>
        <v>0</v>
      </c>
      <c r="K256" s="23">
        <f t="shared" si="50"/>
        <v>0</v>
      </c>
      <c r="L256" s="23">
        <f t="shared" si="51"/>
        <v>0</v>
      </c>
      <c r="M256" s="23">
        <f t="shared" ca="1" si="43"/>
        <v>-2.5339176971137434E-4</v>
      </c>
      <c r="N256" s="23">
        <f t="shared" ca="1" si="52"/>
        <v>0</v>
      </c>
      <c r="O256" s="85">
        <f t="shared" ca="1" si="53"/>
        <v>0</v>
      </c>
      <c r="P256" s="23">
        <f t="shared" ca="1" si="54"/>
        <v>0</v>
      </c>
      <c r="Q256" s="23">
        <f t="shared" ca="1" si="55"/>
        <v>0</v>
      </c>
      <c r="R256" s="12">
        <f t="shared" ca="1" si="44"/>
        <v>2.5339176971137434E-4</v>
      </c>
    </row>
    <row r="257" spans="1:18" x14ac:dyDescent="0.2">
      <c r="A257" s="77"/>
      <c r="B257" s="77"/>
      <c r="C257" s="77"/>
      <c r="D257" s="78">
        <f t="shared" si="45"/>
        <v>0</v>
      </c>
      <c r="E257" s="78">
        <f t="shared" si="45"/>
        <v>0</v>
      </c>
      <c r="F257" s="23">
        <f t="shared" si="46"/>
        <v>0</v>
      </c>
      <c r="G257" s="23">
        <f t="shared" si="46"/>
        <v>0</v>
      </c>
      <c r="H257" s="23">
        <f t="shared" si="47"/>
        <v>0</v>
      </c>
      <c r="I257" s="23">
        <f t="shared" si="48"/>
        <v>0</v>
      </c>
      <c r="J257" s="23">
        <f t="shared" si="49"/>
        <v>0</v>
      </c>
      <c r="K257" s="23">
        <f t="shared" si="50"/>
        <v>0</v>
      </c>
      <c r="L257" s="23">
        <f t="shared" si="51"/>
        <v>0</v>
      </c>
      <c r="M257" s="23">
        <f t="shared" ca="1" si="43"/>
        <v>-2.5339176971137434E-4</v>
      </c>
      <c r="N257" s="23">
        <f t="shared" ca="1" si="52"/>
        <v>0</v>
      </c>
      <c r="O257" s="85">
        <f t="shared" ca="1" si="53"/>
        <v>0</v>
      </c>
      <c r="P257" s="23">
        <f t="shared" ca="1" si="54"/>
        <v>0</v>
      </c>
      <c r="Q257" s="23">
        <f t="shared" ca="1" si="55"/>
        <v>0</v>
      </c>
      <c r="R257" s="12">
        <f t="shared" ca="1" si="44"/>
        <v>2.5339176971137434E-4</v>
      </c>
    </row>
    <row r="258" spans="1:18" x14ac:dyDescent="0.2">
      <c r="A258" s="77"/>
      <c r="B258" s="77"/>
      <c r="C258" s="77"/>
      <c r="D258" s="78">
        <f t="shared" si="45"/>
        <v>0</v>
      </c>
      <c r="E258" s="78">
        <f t="shared" si="45"/>
        <v>0</v>
      </c>
      <c r="F258" s="23">
        <f t="shared" si="46"/>
        <v>0</v>
      </c>
      <c r="G258" s="23">
        <f t="shared" si="46"/>
        <v>0</v>
      </c>
      <c r="H258" s="23">
        <f t="shared" si="47"/>
        <v>0</v>
      </c>
      <c r="I258" s="23">
        <f t="shared" si="48"/>
        <v>0</v>
      </c>
      <c r="J258" s="23">
        <f t="shared" si="49"/>
        <v>0</v>
      </c>
      <c r="K258" s="23">
        <f t="shared" si="50"/>
        <v>0</v>
      </c>
      <c r="L258" s="23">
        <f t="shared" si="51"/>
        <v>0</v>
      </c>
      <c r="M258" s="23">
        <f t="shared" ca="1" si="43"/>
        <v>-2.5339176971137434E-4</v>
      </c>
      <c r="N258" s="23">
        <f t="shared" ca="1" si="52"/>
        <v>0</v>
      </c>
      <c r="O258" s="85">
        <f t="shared" ca="1" si="53"/>
        <v>0</v>
      </c>
      <c r="P258" s="23">
        <f t="shared" ca="1" si="54"/>
        <v>0</v>
      </c>
      <c r="Q258" s="23">
        <f t="shared" ca="1" si="55"/>
        <v>0</v>
      </c>
      <c r="R258" s="12">
        <f t="shared" ca="1" si="44"/>
        <v>2.5339176971137434E-4</v>
      </c>
    </row>
    <row r="259" spans="1:18" x14ac:dyDescent="0.2">
      <c r="A259" s="77"/>
      <c r="B259" s="77"/>
      <c r="C259" s="77"/>
      <c r="D259" s="78">
        <f t="shared" si="45"/>
        <v>0</v>
      </c>
      <c r="E259" s="78">
        <f t="shared" si="45"/>
        <v>0</v>
      </c>
      <c r="F259" s="23">
        <f t="shared" si="46"/>
        <v>0</v>
      </c>
      <c r="G259" s="23">
        <f t="shared" si="46"/>
        <v>0</v>
      </c>
      <c r="H259" s="23">
        <f t="shared" si="47"/>
        <v>0</v>
      </c>
      <c r="I259" s="23">
        <f t="shared" si="48"/>
        <v>0</v>
      </c>
      <c r="J259" s="23">
        <f t="shared" si="49"/>
        <v>0</v>
      </c>
      <c r="K259" s="23">
        <f t="shared" si="50"/>
        <v>0</v>
      </c>
      <c r="L259" s="23">
        <f t="shared" si="51"/>
        <v>0</v>
      </c>
      <c r="M259" s="23">
        <f t="shared" ca="1" si="43"/>
        <v>-2.5339176971137434E-4</v>
      </c>
      <c r="N259" s="23">
        <f t="shared" ca="1" si="52"/>
        <v>0</v>
      </c>
      <c r="O259" s="85">
        <f t="shared" ca="1" si="53"/>
        <v>0</v>
      </c>
      <c r="P259" s="23">
        <f t="shared" ca="1" si="54"/>
        <v>0</v>
      </c>
      <c r="Q259" s="23">
        <f t="shared" ca="1" si="55"/>
        <v>0</v>
      </c>
      <c r="R259" s="12">
        <f t="shared" ca="1" si="44"/>
        <v>2.5339176971137434E-4</v>
      </c>
    </row>
    <row r="260" spans="1:18" x14ac:dyDescent="0.2">
      <c r="A260" s="77"/>
      <c r="B260" s="77"/>
      <c r="C260" s="77"/>
      <c r="D260" s="78">
        <f t="shared" si="45"/>
        <v>0</v>
      </c>
      <c r="E260" s="78">
        <f t="shared" si="45"/>
        <v>0</v>
      </c>
      <c r="F260" s="23">
        <f t="shared" si="46"/>
        <v>0</v>
      </c>
      <c r="G260" s="23">
        <f t="shared" si="46"/>
        <v>0</v>
      </c>
      <c r="H260" s="23">
        <f t="shared" si="47"/>
        <v>0</v>
      </c>
      <c r="I260" s="23">
        <f t="shared" si="48"/>
        <v>0</v>
      </c>
      <c r="J260" s="23">
        <f t="shared" si="49"/>
        <v>0</v>
      </c>
      <c r="K260" s="23">
        <f t="shared" si="50"/>
        <v>0</v>
      </c>
      <c r="L260" s="23">
        <f t="shared" si="51"/>
        <v>0</v>
      </c>
      <c r="M260" s="23">
        <f t="shared" ca="1" si="43"/>
        <v>-2.5339176971137434E-4</v>
      </c>
      <c r="N260" s="23">
        <f t="shared" ca="1" si="52"/>
        <v>0</v>
      </c>
      <c r="O260" s="85">
        <f t="shared" ca="1" si="53"/>
        <v>0</v>
      </c>
      <c r="P260" s="23">
        <f t="shared" ca="1" si="54"/>
        <v>0</v>
      </c>
      <c r="Q260" s="23">
        <f t="shared" ca="1" si="55"/>
        <v>0</v>
      </c>
      <c r="R260" s="12">
        <f t="shared" ca="1" si="44"/>
        <v>2.5339176971137434E-4</v>
      </c>
    </row>
    <row r="261" spans="1:18" x14ac:dyDescent="0.2">
      <c r="A261" s="77"/>
      <c r="B261" s="77"/>
      <c r="C261" s="77"/>
      <c r="D261" s="78">
        <f t="shared" si="45"/>
        <v>0</v>
      </c>
      <c r="E261" s="78">
        <f t="shared" si="45"/>
        <v>0</v>
      </c>
      <c r="F261" s="23">
        <f t="shared" si="46"/>
        <v>0</v>
      </c>
      <c r="G261" s="23">
        <f t="shared" si="46"/>
        <v>0</v>
      </c>
      <c r="H261" s="23">
        <f t="shared" si="47"/>
        <v>0</v>
      </c>
      <c r="I261" s="23">
        <f t="shared" si="48"/>
        <v>0</v>
      </c>
      <c r="J261" s="23">
        <f t="shared" si="49"/>
        <v>0</v>
      </c>
      <c r="K261" s="23">
        <f t="shared" si="50"/>
        <v>0</v>
      </c>
      <c r="L261" s="23">
        <f t="shared" si="51"/>
        <v>0</v>
      </c>
      <c r="M261" s="23">
        <f t="shared" ca="1" si="43"/>
        <v>-2.5339176971137434E-4</v>
      </c>
      <c r="N261" s="23">
        <f t="shared" ca="1" si="52"/>
        <v>0</v>
      </c>
      <c r="O261" s="85">
        <f t="shared" ca="1" si="53"/>
        <v>0</v>
      </c>
      <c r="P261" s="23">
        <f t="shared" ca="1" si="54"/>
        <v>0</v>
      </c>
      <c r="Q261" s="23">
        <f t="shared" ca="1" si="55"/>
        <v>0</v>
      </c>
      <c r="R261" s="12">
        <f t="shared" ca="1" si="44"/>
        <v>2.5339176971137434E-4</v>
      </c>
    </row>
    <row r="262" spans="1:18" x14ac:dyDescent="0.2">
      <c r="A262" s="77"/>
      <c r="B262" s="77"/>
      <c r="C262" s="77"/>
      <c r="D262" s="78">
        <f t="shared" si="45"/>
        <v>0</v>
      </c>
      <c r="E262" s="78">
        <f t="shared" si="45"/>
        <v>0</v>
      </c>
      <c r="F262" s="23">
        <f t="shared" si="46"/>
        <v>0</v>
      </c>
      <c r="G262" s="23">
        <f t="shared" si="46"/>
        <v>0</v>
      </c>
      <c r="H262" s="23">
        <f t="shared" si="47"/>
        <v>0</v>
      </c>
      <c r="I262" s="23">
        <f t="shared" si="48"/>
        <v>0</v>
      </c>
      <c r="J262" s="23">
        <f t="shared" si="49"/>
        <v>0</v>
      </c>
      <c r="K262" s="23">
        <f t="shared" si="50"/>
        <v>0</v>
      </c>
      <c r="L262" s="23">
        <f t="shared" si="51"/>
        <v>0</v>
      </c>
      <c r="M262" s="23">
        <f t="shared" ca="1" si="43"/>
        <v>-2.5339176971137434E-4</v>
      </c>
      <c r="N262" s="23">
        <f t="shared" ca="1" si="52"/>
        <v>0</v>
      </c>
      <c r="O262" s="85">
        <f t="shared" ca="1" si="53"/>
        <v>0</v>
      </c>
      <c r="P262" s="23">
        <f t="shared" ca="1" si="54"/>
        <v>0</v>
      </c>
      <c r="Q262" s="23">
        <f t="shared" ca="1" si="55"/>
        <v>0</v>
      </c>
      <c r="R262" s="12">
        <f t="shared" ca="1" si="44"/>
        <v>2.5339176971137434E-4</v>
      </c>
    </row>
    <row r="263" spans="1:18" x14ac:dyDescent="0.2">
      <c r="A263" s="77"/>
      <c r="B263" s="77"/>
      <c r="C263" s="77"/>
      <c r="D263" s="78">
        <f t="shared" si="45"/>
        <v>0</v>
      </c>
      <c r="E263" s="78">
        <f t="shared" si="45"/>
        <v>0</v>
      </c>
      <c r="F263" s="23">
        <f t="shared" si="46"/>
        <v>0</v>
      </c>
      <c r="G263" s="23">
        <f t="shared" si="46"/>
        <v>0</v>
      </c>
      <c r="H263" s="23">
        <f t="shared" si="47"/>
        <v>0</v>
      </c>
      <c r="I263" s="23">
        <f t="shared" si="48"/>
        <v>0</v>
      </c>
      <c r="J263" s="23">
        <f t="shared" si="49"/>
        <v>0</v>
      </c>
      <c r="K263" s="23">
        <f t="shared" si="50"/>
        <v>0</v>
      </c>
      <c r="L263" s="23">
        <f t="shared" si="51"/>
        <v>0</v>
      </c>
      <c r="M263" s="23">
        <f t="shared" ca="1" si="43"/>
        <v>-2.5339176971137434E-4</v>
      </c>
      <c r="N263" s="23">
        <f t="shared" ca="1" si="52"/>
        <v>0</v>
      </c>
      <c r="O263" s="85">
        <f t="shared" ca="1" si="53"/>
        <v>0</v>
      </c>
      <c r="P263" s="23">
        <f t="shared" ca="1" si="54"/>
        <v>0</v>
      </c>
      <c r="Q263" s="23">
        <f t="shared" ca="1" si="55"/>
        <v>0</v>
      </c>
      <c r="R263" s="12">
        <f t="shared" ca="1" si="44"/>
        <v>2.5339176971137434E-4</v>
      </c>
    </row>
    <row r="264" spans="1:18" x14ac:dyDescent="0.2">
      <c r="A264" s="77"/>
      <c r="B264" s="77"/>
      <c r="C264" s="77"/>
      <c r="D264" s="78">
        <f t="shared" si="45"/>
        <v>0</v>
      </c>
      <c r="E264" s="78">
        <f t="shared" si="45"/>
        <v>0</v>
      </c>
      <c r="F264" s="23">
        <f t="shared" si="46"/>
        <v>0</v>
      </c>
      <c r="G264" s="23">
        <f t="shared" si="46"/>
        <v>0</v>
      </c>
      <c r="H264" s="23">
        <f t="shared" si="47"/>
        <v>0</v>
      </c>
      <c r="I264" s="23">
        <f t="shared" si="48"/>
        <v>0</v>
      </c>
      <c r="J264" s="23">
        <f t="shared" si="49"/>
        <v>0</v>
      </c>
      <c r="K264" s="23">
        <f t="shared" si="50"/>
        <v>0</v>
      </c>
      <c r="L264" s="23">
        <f t="shared" si="51"/>
        <v>0</v>
      </c>
      <c r="M264" s="23">
        <f t="shared" ca="1" si="43"/>
        <v>-2.5339176971137434E-4</v>
      </c>
      <c r="N264" s="23">
        <f t="shared" ca="1" si="52"/>
        <v>0</v>
      </c>
      <c r="O264" s="85">
        <f t="shared" ca="1" si="53"/>
        <v>0</v>
      </c>
      <c r="P264" s="23">
        <f t="shared" ca="1" si="54"/>
        <v>0</v>
      </c>
      <c r="Q264" s="23">
        <f t="shared" ca="1" si="55"/>
        <v>0</v>
      </c>
      <c r="R264" s="12">
        <f t="shared" ca="1" si="44"/>
        <v>2.5339176971137434E-4</v>
      </c>
    </row>
    <row r="265" spans="1:18" x14ac:dyDescent="0.2">
      <c r="A265" s="77"/>
      <c r="B265" s="77"/>
      <c r="C265" s="77"/>
      <c r="D265" s="78">
        <f t="shared" si="45"/>
        <v>0</v>
      </c>
      <c r="E265" s="78">
        <f t="shared" si="45"/>
        <v>0</v>
      </c>
      <c r="F265" s="23">
        <f t="shared" si="46"/>
        <v>0</v>
      </c>
      <c r="G265" s="23">
        <f t="shared" si="46"/>
        <v>0</v>
      </c>
      <c r="H265" s="23">
        <f t="shared" si="47"/>
        <v>0</v>
      </c>
      <c r="I265" s="23">
        <f t="shared" si="48"/>
        <v>0</v>
      </c>
      <c r="J265" s="23">
        <f t="shared" si="49"/>
        <v>0</v>
      </c>
      <c r="K265" s="23">
        <f t="shared" si="50"/>
        <v>0</v>
      </c>
      <c r="L265" s="23">
        <f t="shared" si="51"/>
        <v>0</v>
      </c>
      <c r="M265" s="23">
        <f t="shared" ca="1" si="43"/>
        <v>-2.5339176971137434E-4</v>
      </c>
      <c r="N265" s="23">
        <f t="shared" ca="1" si="52"/>
        <v>0</v>
      </c>
      <c r="O265" s="85">
        <f t="shared" ca="1" si="53"/>
        <v>0</v>
      </c>
      <c r="P265" s="23">
        <f t="shared" ca="1" si="54"/>
        <v>0</v>
      </c>
      <c r="Q265" s="23">
        <f t="shared" ca="1" si="55"/>
        <v>0</v>
      </c>
      <c r="R265" s="12">
        <f t="shared" ca="1" si="44"/>
        <v>2.5339176971137434E-4</v>
      </c>
    </row>
    <row r="266" spans="1:18" x14ac:dyDescent="0.2">
      <c r="A266" s="77"/>
      <c r="B266" s="77"/>
      <c r="C266" s="77"/>
      <c r="D266" s="78">
        <f t="shared" si="45"/>
        <v>0</v>
      </c>
      <c r="E266" s="78">
        <f t="shared" si="45"/>
        <v>0</v>
      </c>
      <c r="F266" s="23">
        <f t="shared" si="46"/>
        <v>0</v>
      </c>
      <c r="G266" s="23">
        <f t="shared" si="46"/>
        <v>0</v>
      </c>
      <c r="H266" s="23">
        <f t="shared" si="47"/>
        <v>0</v>
      </c>
      <c r="I266" s="23">
        <f t="shared" si="48"/>
        <v>0</v>
      </c>
      <c r="J266" s="23">
        <f t="shared" si="49"/>
        <v>0</v>
      </c>
      <c r="K266" s="23">
        <f t="shared" si="50"/>
        <v>0</v>
      </c>
      <c r="L266" s="23">
        <f t="shared" si="51"/>
        <v>0</v>
      </c>
      <c r="M266" s="23">
        <f t="shared" ca="1" si="43"/>
        <v>-2.5339176971137434E-4</v>
      </c>
      <c r="N266" s="23">
        <f t="shared" ca="1" si="52"/>
        <v>0</v>
      </c>
      <c r="O266" s="85">
        <f t="shared" ca="1" si="53"/>
        <v>0</v>
      </c>
      <c r="P266" s="23">
        <f t="shared" ca="1" si="54"/>
        <v>0</v>
      </c>
      <c r="Q266" s="23">
        <f t="shared" ca="1" si="55"/>
        <v>0</v>
      </c>
      <c r="R266" s="12">
        <f t="shared" ca="1" si="44"/>
        <v>2.5339176971137434E-4</v>
      </c>
    </row>
    <row r="267" spans="1:18" x14ac:dyDescent="0.2">
      <c r="A267" s="77"/>
      <c r="B267" s="77"/>
      <c r="C267" s="77"/>
      <c r="D267" s="78">
        <f t="shared" si="45"/>
        <v>0</v>
      </c>
      <c r="E267" s="78">
        <f t="shared" si="45"/>
        <v>0</v>
      </c>
      <c r="F267" s="23">
        <f t="shared" si="46"/>
        <v>0</v>
      </c>
      <c r="G267" s="23">
        <f t="shared" si="46"/>
        <v>0</v>
      </c>
      <c r="H267" s="23">
        <f t="shared" si="47"/>
        <v>0</v>
      </c>
      <c r="I267" s="23">
        <f t="shared" si="48"/>
        <v>0</v>
      </c>
      <c r="J267" s="23">
        <f t="shared" si="49"/>
        <v>0</v>
      </c>
      <c r="K267" s="23">
        <f t="shared" si="50"/>
        <v>0</v>
      </c>
      <c r="L267" s="23">
        <f t="shared" si="51"/>
        <v>0</v>
      </c>
      <c r="M267" s="23">
        <f t="shared" ca="1" si="43"/>
        <v>-2.5339176971137434E-4</v>
      </c>
      <c r="N267" s="23">
        <f t="shared" ca="1" si="52"/>
        <v>0</v>
      </c>
      <c r="O267" s="85">
        <f t="shared" ca="1" si="53"/>
        <v>0</v>
      </c>
      <c r="P267" s="23">
        <f t="shared" ca="1" si="54"/>
        <v>0</v>
      </c>
      <c r="Q267" s="23">
        <f t="shared" ca="1" si="55"/>
        <v>0</v>
      </c>
      <c r="R267" s="12">
        <f t="shared" ca="1" si="44"/>
        <v>2.5339176971137434E-4</v>
      </c>
    </row>
    <row r="268" spans="1:18" x14ac:dyDescent="0.2">
      <c r="A268" s="77"/>
      <c r="B268" s="77"/>
      <c r="C268" s="77"/>
      <c r="D268" s="78">
        <f t="shared" si="45"/>
        <v>0</v>
      </c>
      <c r="E268" s="78">
        <f t="shared" si="45"/>
        <v>0</v>
      </c>
      <c r="F268" s="23">
        <f t="shared" si="46"/>
        <v>0</v>
      </c>
      <c r="G268" s="23">
        <f t="shared" si="46"/>
        <v>0</v>
      </c>
      <c r="H268" s="23">
        <f t="shared" si="47"/>
        <v>0</v>
      </c>
      <c r="I268" s="23">
        <f t="shared" si="48"/>
        <v>0</v>
      </c>
      <c r="J268" s="23">
        <f t="shared" si="49"/>
        <v>0</v>
      </c>
      <c r="K268" s="23">
        <f t="shared" si="50"/>
        <v>0</v>
      </c>
      <c r="L268" s="23">
        <f t="shared" si="51"/>
        <v>0</v>
      </c>
      <c r="M268" s="23">
        <f t="shared" ca="1" si="43"/>
        <v>-2.5339176971137434E-4</v>
      </c>
      <c r="N268" s="23">
        <f t="shared" ca="1" si="52"/>
        <v>0</v>
      </c>
      <c r="O268" s="85">
        <f t="shared" ca="1" si="53"/>
        <v>0</v>
      </c>
      <c r="P268" s="23">
        <f t="shared" ca="1" si="54"/>
        <v>0</v>
      </c>
      <c r="Q268" s="23">
        <f t="shared" ca="1" si="55"/>
        <v>0</v>
      </c>
      <c r="R268" s="12">
        <f t="shared" ca="1" si="44"/>
        <v>2.5339176971137434E-4</v>
      </c>
    </row>
    <row r="269" spans="1:18" x14ac:dyDescent="0.2">
      <c r="A269" s="77"/>
      <c r="B269" s="77"/>
      <c r="C269" s="77"/>
      <c r="D269" s="78">
        <f t="shared" si="45"/>
        <v>0</v>
      </c>
      <c r="E269" s="78">
        <f t="shared" si="45"/>
        <v>0</v>
      </c>
      <c r="F269" s="23">
        <f t="shared" si="46"/>
        <v>0</v>
      </c>
      <c r="G269" s="23">
        <f t="shared" si="46"/>
        <v>0</v>
      </c>
      <c r="H269" s="23">
        <f t="shared" si="47"/>
        <v>0</v>
      </c>
      <c r="I269" s="23">
        <f t="shared" si="48"/>
        <v>0</v>
      </c>
      <c r="J269" s="23">
        <f t="shared" si="49"/>
        <v>0</v>
      </c>
      <c r="K269" s="23">
        <f t="shared" si="50"/>
        <v>0</v>
      </c>
      <c r="L269" s="23">
        <f t="shared" si="51"/>
        <v>0</v>
      </c>
      <c r="M269" s="23">
        <f t="shared" ca="1" si="43"/>
        <v>-2.5339176971137434E-4</v>
      </c>
      <c r="N269" s="23">
        <f t="shared" ca="1" si="52"/>
        <v>0</v>
      </c>
      <c r="O269" s="85">
        <f t="shared" ca="1" si="53"/>
        <v>0</v>
      </c>
      <c r="P269" s="23">
        <f t="shared" ca="1" si="54"/>
        <v>0</v>
      </c>
      <c r="Q269" s="23">
        <f t="shared" ca="1" si="55"/>
        <v>0</v>
      </c>
      <c r="R269" s="12">
        <f t="shared" ca="1" si="44"/>
        <v>2.5339176971137434E-4</v>
      </c>
    </row>
    <row r="270" spans="1:18" x14ac:dyDescent="0.2">
      <c r="A270" s="77"/>
      <c r="B270" s="77"/>
      <c r="C270" s="77"/>
      <c r="D270" s="78">
        <f t="shared" si="45"/>
        <v>0</v>
      </c>
      <c r="E270" s="78">
        <f t="shared" si="45"/>
        <v>0</v>
      </c>
      <c r="F270" s="23">
        <f t="shared" si="46"/>
        <v>0</v>
      </c>
      <c r="G270" s="23">
        <f t="shared" si="46"/>
        <v>0</v>
      </c>
      <c r="H270" s="23">
        <f t="shared" si="47"/>
        <v>0</v>
      </c>
      <c r="I270" s="23">
        <f t="shared" si="48"/>
        <v>0</v>
      </c>
      <c r="J270" s="23">
        <f t="shared" si="49"/>
        <v>0</v>
      </c>
      <c r="K270" s="23">
        <f t="shared" si="50"/>
        <v>0</v>
      </c>
      <c r="L270" s="23">
        <f t="shared" si="51"/>
        <v>0</v>
      </c>
      <c r="M270" s="23">
        <f t="shared" ca="1" si="43"/>
        <v>-2.5339176971137434E-4</v>
      </c>
      <c r="N270" s="23">
        <f t="shared" ca="1" si="52"/>
        <v>0</v>
      </c>
      <c r="O270" s="85">
        <f t="shared" ca="1" si="53"/>
        <v>0</v>
      </c>
      <c r="P270" s="23">
        <f t="shared" ca="1" si="54"/>
        <v>0</v>
      </c>
      <c r="Q270" s="23">
        <f t="shared" ca="1" si="55"/>
        <v>0</v>
      </c>
      <c r="R270" s="12">
        <f t="shared" ca="1" si="44"/>
        <v>2.5339176971137434E-4</v>
      </c>
    </row>
    <row r="271" spans="1:18" x14ac:dyDescent="0.2">
      <c r="A271" s="77"/>
      <c r="B271" s="77"/>
      <c r="C271" s="77"/>
      <c r="D271" s="78">
        <f t="shared" si="45"/>
        <v>0</v>
      </c>
      <c r="E271" s="78">
        <f t="shared" si="45"/>
        <v>0</v>
      </c>
      <c r="F271" s="23">
        <f t="shared" si="46"/>
        <v>0</v>
      </c>
      <c r="G271" s="23">
        <f t="shared" si="46"/>
        <v>0</v>
      </c>
      <c r="H271" s="23">
        <f t="shared" si="47"/>
        <v>0</v>
      </c>
      <c r="I271" s="23">
        <f t="shared" si="48"/>
        <v>0</v>
      </c>
      <c r="J271" s="23">
        <f t="shared" si="49"/>
        <v>0</v>
      </c>
      <c r="K271" s="23">
        <f t="shared" si="50"/>
        <v>0</v>
      </c>
      <c r="L271" s="23">
        <f t="shared" si="51"/>
        <v>0</v>
      </c>
      <c r="M271" s="23">
        <f t="shared" ca="1" si="43"/>
        <v>-2.5339176971137434E-4</v>
      </c>
      <c r="N271" s="23">
        <f t="shared" ca="1" si="52"/>
        <v>0</v>
      </c>
      <c r="O271" s="85">
        <f t="shared" ca="1" si="53"/>
        <v>0</v>
      </c>
      <c r="P271" s="23">
        <f t="shared" ca="1" si="54"/>
        <v>0</v>
      </c>
      <c r="Q271" s="23">
        <f t="shared" ca="1" si="55"/>
        <v>0</v>
      </c>
      <c r="R271" s="12">
        <f t="shared" ca="1" si="44"/>
        <v>2.5339176971137434E-4</v>
      </c>
    </row>
    <row r="272" spans="1:18" x14ac:dyDescent="0.2">
      <c r="A272" s="77"/>
      <c r="B272" s="77"/>
      <c r="C272" s="77"/>
      <c r="D272" s="78">
        <f t="shared" si="45"/>
        <v>0</v>
      </c>
      <c r="E272" s="78">
        <f t="shared" si="45"/>
        <v>0</v>
      </c>
      <c r="F272" s="23">
        <f t="shared" si="46"/>
        <v>0</v>
      </c>
      <c r="G272" s="23">
        <f t="shared" si="46"/>
        <v>0</v>
      </c>
      <c r="H272" s="23">
        <f t="shared" si="47"/>
        <v>0</v>
      </c>
      <c r="I272" s="23">
        <f t="shared" si="48"/>
        <v>0</v>
      </c>
      <c r="J272" s="23">
        <f t="shared" si="49"/>
        <v>0</v>
      </c>
      <c r="K272" s="23">
        <f t="shared" si="50"/>
        <v>0</v>
      </c>
      <c r="L272" s="23">
        <f t="shared" si="51"/>
        <v>0</v>
      </c>
      <c r="M272" s="23">
        <f t="shared" ca="1" si="43"/>
        <v>-2.5339176971137434E-4</v>
      </c>
      <c r="N272" s="23">
        <f t="shared" ca="1" si="52"/>
        <v>0</v>
      </c>
      <c r="O272" s="85">
        <f t="shared" ca="1" si="53"/>
        <v>0</v>
      </c>
      <c r="P272" s="23">
        <f t="shared" ca="1" si="54"/>
        <v>0</v>
      </c>
      <c r="Q272" s="23">
        <f t="shared" ca="1" si="55"/>
        <v>0</v>
      </c>
      <c r="R272" s="12">
        <f t="shared" ca="1" si="44"/>
        <v>2.5339176971137434E-4</v>
      </c>
    </row>
    <row r="273" spans="1:18" x14ac:dyDescent="0.2">
      <c r="A273" s="77"/>
      <c r="B273" s="77"/>
      <c r="C273" s="77"/>
      <c r="D273" s="78">
        <f t="shared" si="45"/>
        <v>0</v>
      </c>
      <c r="E273" s="78">
        <f t="shared" si="45"/>
        <v>0</v>
      </c>
      <c r="F273" s="23">
        <f t="shared" si="46"/>
        <v>0</v>
      </c>
      <c r="G273" s="23">
        <f t="shared" si="46"/>
        <v>0</v>
      </c>
      <c r="H273" s="23">
        <f t="shared" si="47"/>
        <v>0</v>
      </c>
      <c r="I273" s="23">
        <f t="shared" si="48"/>
        <v>0</v>
      </c>
      <c r="J273" s="23">
        <f t="shared" si="49"/>
        <v>0</v>
      </c>
      <c r="K273" s="23">
        <f t="shared" si="50"/>
        <v>0</v>
      </c>
      <c r="L273" s="23">
        <f t="shared" si="51"/>
        <v>0</v>
      </c>
      <c r="M273" s="23">
        <f t="shared" ca="1" si="43"/>
        <v>-2.5339176971137434E-4</v>
      </c>
      <c r="N273" s="23">
        <f t="shared" ca="1" si="52"/>
        <v>0</v>
      </c>
      <c r="O273" s="85">
        <f t="shared" ca="1" si="53"/>
        <v>0</v>
      </c>
      <c r="P273" s="23">
        <f t="shared" ca="1" si="54"/>
        <v>0</v>
      </c>
      <c r="Q273" s="23">
        <f t="shared" ca="1" si="55"/>
        <v>0</v>
      </c>
      <c r="R273" s="12">
        <f t="shared" ca="1" si="44"/>
        <v>2.5339176971137434E-4</v>
      </c>
    </row>
    <row r="274" spans="1:18" x14ac:dyDescent="0.2">
      <c r="A274" s="77"/>
      <c r="B274" s="77"/>
      <c r="C274" s="77"/>
      <c r="D274" s="78">
        <f t="shared" si="45"/>
        <v>0</v>
      </c>
      <c r="E274" s="78">
        <f t="shared" si="45"/>
        <v>0</v>
      </c>
      <c r="F274" s="23">
        <f t="shared" si="46"/>
        <v>0</v>
      </c>
      <c r="G274" s="23">
        <f t="shared" si="46"/>
        <v>0</v>
      </c>
      <c r="H274" s="23">
        <f t="shared" si="47"/>
        <v>0</v>
      </c>
      <c r="I274" s="23">
        <f t="shared" si="48"/>
        <v>0</v>
      </c>
      <c r="J274" s="23">
        <f t="shared" si="49"/>
        <v>0</v>
      </c>
      <c r="K274" s="23">
        <f t="shared" si="50"/>
        <v>0</v>
      </c>
      <c r="L274" s="23">
        <f t="shared" si="51"/>
        <v>0</v>
      </c>
      <c r="M274" s="23">
        <f t="shared" ca="1" si="43"/>
        <v>-2.5339176971137434E-4</v>
      </c>
      <c r="N274" s="23">
        <f t="shared" ca="1" si="52"/>
        <v>0</v>
      </c>
      <c r="O274" s="85">
        <f t="shared" ca="1" si="53"/>
        <v>0</v>
      </c>
      <c r="P274" s="23">
        <f t="shared" ca="1" si="54"/>
        <v>0</v>
      </c>
      <c r="Q274" s="23">
        <f t="shared" ca="1" si="55"/>
        <v>0</v>
      </c>
      <c r="R274" s="12">
        <f t="shared" ca="1" si="44"/>
        <v>2.5339176971137434E-4</v>
      </c>
    </row>
    <row r="275" spans="1:18" x14ac:dyDescent="0.2">
      <c r="A275" s="77"/>
      <c r="B275" s="77"/>
      <c r="C275" s="77"/>
      <c r="D275" s="78">
        <f t="shared" si="45"/>
        <v>0</v>
      </c>
      <c r="E275" s="78">
        <f t="shared" si="45"/>
        <v>0</v>
      </c>
      <c r="F275" s="23">
        <f t="shared" si="46"/>
        <v>0</v>
      </c>
      <c r="G275" s="23">
        <f t="shared" si="46"/>
        <v>0</v>
      </c>
      <c r="H275" s="23">
        <f t="shared" si="47"/>
        <v>0</v>
      </c>
      <c r="I275" s="23">
        <f t="shared" si="48"/>
        <v>0</v>
      </c>
      <c r="J275" s="23">
        <f t="shared" si="49"/>
        <v>0</v>
      </c>
      <c r="K275" s="23">
        <f t="shared" si="50"/>
        <v>0</v>
      </c>
      <c r="L275" s="23">
        <f t="shared" si="51"/>
        <v>0</v>
      </c>
      <c r="M275" s="23">
        <f t="shared" ca="1" si="43"/>
        <v>-2.5339176971137434E-4</v>
      </c>
      <c r="N275" s="23">
        <f t="shared" ca="1" si="52"/>
        <v>0</v>
      </c>
      <c r="O275" s="85">
        <f t="shared" ca="1" si="53"/>
        <v>0</v>
      </c>
      <c r="P275" s="23">
        <f t="shared" ca="1" si="54"/>
        <v>0</v>
      </c>
      <c r="Q275" s="23">
        <f t="shared" ca="1" si="55"/>
        <v>0</v>
      </c>
      <c r="R275" s="12">
        <f t="shared" ca="1" si="44"/>
        <v>2.5339176971137434E-4</v>
      </c>
    </row>
    <row r="276" spans="1:18" x14ac:dyDescent="0.2">
      <c r="A276" s="77"/>
      <c r="B276" s="77"/>
      <c r="C276" s="77"/>
      <c r="D276" s="78">
        <f t="shared" si="45"/>
        <v>0</v>
      </c>
      <c r="E276" s="78">
        <f t="shared" si="45"/>
        <v>0</v>
      </c>
      <c r="F276" s="23">
        <f t="shared" si="46"/>
        <v>0</v>
      </c>
      <c r="G276" s="23">
        <f t="shared" si="46"/>
        <v>0</v>
      </c>
      <c r="H276" s="23">
        <f t="shared" si="47"/>
        <v>0</v>
      </c>
      <c r="I276" s="23">
        <f t="shared" si="48"/>
        <v>0</v>
      </c>
      <c r="J276" s="23">
        <f t="shared" si="49"/>
        <v>0</v>
      </c>
      <c r="K276" s="23">
        <f t="shared" si="50"/>
        <v>0</v>
      </c>
      <c r="L276" s="23">
        <f t="shared" si="51"/>
        <v>0</v>
      </c>
      <c r="M276" s="23">
        <f t="shared" ca="1" si="43"/>
        <v>-2.5339176971137434E-4</v>
      </c>
      <c r="N276" s="23">
        <f t="shared" ca="1" si="52"/>
        <v>0</v>
      </c>
      <c r="O276" s="85">
        <f t="shared" ca="1" si="53"/>
        <v>0</v>
      </c>
      <c r="P276" s="23">
        <f t="shared" ca="1" si="54"/>
        <v>0</v>
      </c>
      <c r="Q276" s="23">
        <f t="shared" ca="1" si="55"/>
        <v>0</v>
      </c>
      <c r="R276" s="12">
        <f t="shared" ca="1" si="44"/>
        <v>2.5339176971137434E-4</v>
      </c>
    </row>
    <row r="277" spans="1:18" x14ac:dyDescent="0.2">
      <c r="A277" s="77"/>
      <c r="B277" s="77"/>
      <c r="C277" s="77"/>
      <c r="D277" s="78">
        <f t="shared" si="45"/>
        <v>0</v>
      </c>
      <c r="E277" s="78">
        <f t="shared" si="45"/>
        <v>0</v>
      </c>
      <c r="F277" s="23">
        <f t="shared" si="46"/>
        <v>0</v>
      </c>
      <c r="G277" s="23">
        <f t="shared" si="46"/>
        <v>0</v>
      </c>
      <c r="H277" s="23">
        <f t="shared" si="47"/>
        <v>0</v>
      </c>
      <c r="I277" s="23">
        <f t="shared" si="48"/>
        <v>0</v>
      </c>
      <c r="J277" s="23">
        <f t="shared" si="49"/>
        <v>0</v>
      </c>
      <c r="K277" s="23">
        <f t="shared" si="50"/>
        <v>0</v>
      </c>
      <c r="L277" s="23">
        <f t="shared" si="51"/>
        <v>0</v>
      </c>
      <c r="M277" s="23">
        <f t="shared" ref="M277:M342" ca="1" si="56">+E$4+E$5*D277+E$6*D277^2</f>
        <v>-2.5339176971137434E-4</v>
      </c>
      <c r="N277" s="23">
        <f t="shared" ca="1" si="52"/>
        <v>0</v>
      </c>
      <c r="O277" s="85">
        <f t="shared" ca="1" si="53"/>
        <v>0</v>
      </c>
      <c r="P277" s="23">
        <f t="shared" ca="1" si="54"/>
        <v>0</v>
      </c>
      <c r="Q277" s="23">
        <f t="shared" ca="1" si="55"/>
        <v>0</v>
      </c>
      <c r="R277" s="12">
        <f t="shared" ref="R277:R342" ca="1" si="57">+E277-M277</f>
        <v>2.5339176971137434E-4</v>
      </c>
    </row>
    <row r="278" spans="1:18" x14ac:dyDescent="0.2">
      <c r="A278" s="77"/>
      <c r="B278" s="77"/>
      <c r="C278" s="77"/>
      <c r="D278" s="78">
        <f t="shared" ref="D278:E341" si="58">A278/A$18</f>
        <v>0</v>
      </c>
      <c r="E278" s="78">
        <f t="shared" si="58"/>
        <v>0</v>
      </c>
      <c r="F278" s="23">
        <f t="shared" ref="F278:G341" si="59">$C278*D278</f>
        <v>0</v>
      </c>
      <c r="G278" s="23">
        <f t="shared" si="59"/>
        <v>0</v>
      </c>
      <c r="H278" s="23">
        <f t="shared" ref="H278:H341" si="60">C278*D278*D278</f>
        <v>0</v>
      </c>
      <c r="I278" s="23">
        <f t="shared" ref="I278:I341" si="61">C278*D278*D278*D278</f>
        <v>0</v>
      </c>
      <c r="J278" s="23">
        <f t="shared" ref="J278:J341" si="62">C278*D278*D278*D278*D278</f>
        <v>0</v>
      </c>
      <c r="K278" s="23">
        <f t="shared" ref="K278:K341" si="63">C278*E278*D278</f>
        <v>0</v>
      </c>
      <c r="L278" s="23">
        <f t="shared" ref="L278:L341" si="64">C278*E278*D278*D278</f>
        <v>0</v>
      </c>
      <c r="M278" s="23">
        <f t="shared" ca="1" si="56"/>
        <v>-2.5339176971137434E-4</v>
      </c>
      <c r="N278" s="23">
        <f t="shared" ref="N278:N341" ca="1" si="65">C278*(M278-E278)^2</f>
        <v>0</v>
      </c>
      <c r="O278" s="85">
        <f t="shared" ref="O278:O341" ca="1" si="66">(C278*O$1-O$2*F278+O$3*H278)^2</f>
        <v>0</v>
      </c>
      <c r="P278" s="23">
        <f t="shared" ref="P278:P341" ca="1" si="67">(-C278*O$2+O$4*F278-O$5*H278)^2</f>
        <v>0</v>
      </c>
      <c r="Q278" s="23">
        <f t="shared" ref="Q278:Q341" ca="1" si="68">+(C278*O$3-F278*O$5+H278*O$6)^2</f>
        <v>0</v>
      </c>
      <c r="R278" s="12">
        <f t="shared" ca="1" si="57"/>
        <v>2.5339176971137434E-4</v>
      </c>
    </row>
    <row r="279" spans="1:18" x14ac:dyDescent="0.2">
      <c r="A279" s="77"/>
      <c r="B279" s="77"/>
      <c r="C279" s="77"/>
      <c r="D279" s="78">
        <f t="shared" si="58"/>
        <v>0</v>
      </c>
      <c r="E279" s="78">
        <f t="shared" si="58"/>
        <v>0</v>
      </c>
      <c r="F279" s="23">
        <f t="shared" si="59"/>
        <v>0</v>
      </c>
      <c r="G279" s="23">
        <f t="shared" si="59"/>
        <v>0</v>
      </c>
      <c r="H279" s="23">
        <f t="shared" si="60"/>
        <v>0</v>
      </c>
      <c r="I279" s="23">
        <f t="shared" si="61"/>
        <v>0</v>
      </c>
      <c r="J279" s="23">
        <f t="shared" si="62"/>
        <v>0</v>
      </c>
      <c r="K279" s="23">
        <f t="shared" si="63"/>
        <v>0</v>
      </c>
      <c r="L279" s="23">
        <f t="shared" si="64"/>
        <v>0</v>
      </c>
      <c r="M279" s="23">
        <f t="shared" ca="1" si="56"/>
        <v>-2.5339176971137434E-4</v>
      </c>
      <c r="N279" s="23">
        <f t="shared" ca="1" si="65"/>
        <v>0</v>
      </c>
      <c r="O279" s="85">
        <f t="shared" ca="1" si="66"/>
        <v>0</v>
      </c>
      <c r="P279" s="23">
        <f t="shared" ca="1" si="67"/>
        <v>0</v>
      </c>
      <c r="Q279" s="23">
        <f t="shared" ca="1" si="68"/>
        <v>0</v>
      </c>
      <c r="R279" s="12">
        <f t="shared" ca="1" si="57"/>
        <v>2.5339176971137434E-4</v>
      </c>
    </row>
    <row r="280" spans="1:18" x14ac:dyDescent="0.2">
      <c r="A280" s="77"/>
      <c r="B280" s="77"/>
      <c r="C280" s="77"/>
      <c r="D280" s="78">
        <f t="shared" si="58"/>
        <v>0</v>
      </c>
      <c r="E280" s="78">
        <f t="shared" si="58"/>
        <v>0</v>
      </c>
      <c r="F280" s="23">
        <f t="shared" si="59"/>
        <v>0</v>
      </c>
      <c r="G280" s="23">
        <f t="shared" si="59"/>
        <v>0</v>
      </c>
      <c r="H280" s="23">
        <f t="shared" si="60"/>
        <v>0</v>
      </c>
      <c r="I280" s="23">
        <f t="shared" si="61"/>
        <v>0</v>
      </c>
      <c r="J280" s="23">
        <f t="shared" si="62"/>
        <v>0</v>
      </c>
      <c r="K280" s="23">
        <f t="shared" si="63"/>
        <v>0</v>
      </c>
      <c r="L280" s="23">
        <f t="shared" si="64"/>
        <v>0</v>
      </c>
      <c r="M280" s="23">
        <f t="shared" ca="1" si="56"/>
        <v>-2.5339176971137434E-4</v>
      </c>
      <c r="N280" s="23">
        <f t="shared" ca="1" si="65"/>
        <v>0</v>
      </c>
      <c r="O280" s="85">
        <f t="shared" ca="1" si="66"/>
        <v>0</v>
      </c>
      <c r="P280" s="23">
        <f t="shared" ca="1" si="67"/>
        <v>0</v>
      </c>
      <c r="Q280" s="23">
        <f t="shared" ca="1" si="68"/>
        <v>0</v>
      </c>
      <c r="R280" s="12">
        <f t="shared" ca="1" si="57"/>
        <v>2.5339176971137434E-4</v>
      </c>
    </row>
    <row r="281" spans="1:18" x14ac:dyDescent="0.2">
      <c r="A281" s="77"/>
      <c r="B281" s="77"/>
      <c r="C281" s="77"/>
      <c r="D281" s="78">
        <f t="shared" si="58"/>
        <v>0</v>
      </c>
      <c r="E281" s="78">
        <f t="shared" si="58"/>
        <v>0</v>
      </c>
      <c r="F281" s="23">
        <f t="shared" si="59"/>
        <v>0</v>
      </c>
      <c r="G281" s="23">
        <f t="shared" si="59"/>
        <v>0</v>
      </c>
      <c r="H281" s="23">
        <f t="shared" si="60"/>
        <v>0</v>
      </c>
      <c r="I281" s="23">
        <f t="shared" si="61"/>
        <v>0</v>
      </c>
      <c r="J281" s="23">
        <f t="shared" si="62"/>
        <v>0</v>
      </c>
      <c r="K281" s="23">
        <f t="shared" si="63"/>
        <v>0</v>
      </c>
      <c r="L281" s="23">
        <f t="shared" si="64"/>
        <v>0</v>
      </c>
      <c r="M281" s="23">
        <f t="shared" ca="1" si="56"/>
        <v>-2.5339176971137434E-4</v>
      </c>
      <c r="N281" s="23">
        <f t="shared" ca="1" si="65"/>
        <v>0</v>
      </c>
      <c r="O281" s="85">
        <f t="shared" ca="1" si="66"/>
        <v>0</v>
      </c>
      <c r="P281" s="23">
        <f t="shared" ca="1" si="67"/>
        <v>0</v>
      </c>
      <c r="Q281" s="23">
        <f t="shared" ca="1" si="68"/>
        <v>0</v>
      </c>
      <c r="R281" s="12">
        <f t="shared" ca="1" si="57"/>
        <v>2.5339176971137434E-4</v>
      </c>
    </row>
    <row r="282" spans="1:18" x14ac:dyDescent="0.2">
      <c r="A282" s="77"/>
      <c r="B282" s="77"/>
      <c r="C282" s="77"/>
      <c r="D282" s="78">
        <f t="shared" si="58"/>
        <v>0</v>
      </c>
      <c r="E282" s="78">
        <f t="shared" si="58"/>
        <v>0</v>
      </c>
      <c r="F282" s="23">
        <f t="shared" si="59"/>
        <v>0</v>
      </c>
      <c r="G282" s="23">
        <f t="shared" si="59"/>
        <v>0</v>
      </c>
      <c r="H282" s="23">
        <f t="shared" si="60"/>
        <v>0</v>
      </c>
      <c r="I282" s="23">
        <f t="shared" si="61"/>
        <v>0</v>
      </c>
      <c r="J282" s="23">
        <f t="shared" si="62"/>
        <v>0</v>
      </c>
      <c r="K282" s="23">
        <f t="shared" si="63"/>
        <v>0</v>
      </c>
      <c r="L282" s="23">
        <f t="shared" si="64"/>
        <v>0</v>
      </c>
      <c r="M282" s="23">
        <f t="shared" ca="1" si="56"/>
        <v>-2.5339176971137434E-4</v>
      </c>
      <c r="N282" s="23">
        <f t="shared" ca="1" si="65"/>
        <v>0</v>
      </c>
      <c r="O282" s="85">
        <f t="shared" ca="1" si="66"/>
        <v>0</v>
      </c>
      <c r="P282" s="23">
        <f t="shared" ca="1" si="67"/>
        <v>0</v>
      </c>
      <c r="Q282" s="23">
        <f t="shared" ca="1" si="68"/>
        <v>0</v>
      </c>
      <c r="R282" s="12">
        <f t="shared" ca="1" si="57"/>
        <v>2.5339176971137434E-4</v>
      </c>
    </row>
    <row r="283" spans="1:18" x14ac:dyDescent="0.2">
      <c r="A283" s="77"/>
      <c r="B283" s="77"/>
      <c r="C283" s="77"/>
      <c r="D283" s="78">
        <f t="shared" si="58"/>
        <v>0</v>
      </c>
      <c r="E283" s="78">
        <f t="shared" si="58"/>
        <v>0</v>
      </c>
      <c r="F283" s="23">
        <f t="shared" si="59"/>
        <v>0</v>
      </c>
      <c r="G283" s="23">
        <f t="shared" si="59"/>
        <v>0</v>
      </c>
      <c r="H283" s="23">
        <f t="shared" si="60"/>
        <v>0</v>
      </c>
      <c r="I283" s="23">
        <f t="shared" si="61"/>
        <v>0</v>
      </c>
      <c r="J283" s="23">
        <f t="shared" si="62"/>
        <v>0</v>
      </c>
      <c r="K283" s="23">
        <f t="shared" si="63"/>
        <v>0</v>
      </c>
      <c r="L283" s="23">
        <f t="shared" si="64"/>
        <v>0</v>
      </c>
      <c r="M283" s="23">
        <f t="shared" ca="1" si="56"/>
        <v>-2.5339176971137434E-4</v>
      </c>
      <c r="N283" s="23">
        <f t="shared" ca="1" si="65"/>
        <v>0</v>
      </c>
      <c r="O283" s="85">
        <f t="shared" ca="1" si="66"/>
        <v>0</v>
      </c>
      <c r="P283" s="23">
        <f t="shared" ca="1" si="67"/>
        <v>0</v>
      </c>
      <c r="Q283" s="23">
        <f t="shared" ca="1" si="68"/>
        <v>0</v>
      </c>
      <c r="R283" s="12">
        <f t="shared" ca="1" si="57"/>
        <v>2.5339176971137434E-4</v>
      </c>
    </row>
    <row r="284" spans="1:18" x14ac:dyDescent="0.2">
      <c r="A284" s="77"/>
      <c r="B284" s="77"/>
      <c r="C284" s="77"/>
      <c r="D284" s="78">
        <f t="shared" si="58"/>
        <v>0</v>
      </c>
      <c r="E284" s="78">
        <f t="shared" si="58"/>
        <v>0</v>
      </c>
      <c r="F284" s="23">
        <f t="shared" si="59"/>
        <v>0</v>
      </c>
      <c r="G284" s="23">
        <f t="shared" si="59"/>
        <v>0</v>
      </c>
      <c r="H284" s="23">
        <f t="shared" si="60"/>
        <v>0</v>
      </c>
      <c r="I284" s="23">
        <f t="shared" si="61"/>
        <v>0</v>
      </c>
      <c r="J284" s="23">
        <f t="shared" si="62"/>
        <v>0</v>
      </c>
      <c r="K284" s="23">
        <f t="shared" si="63"/>
        <v>0</v>
      </c>
      <c r="L284" s="23">
        <f t="shared" si="64"/>
        <v>0</v>
      </c>
      <c r="M284" s="23">
        <f t="shared" ca="1" si="56"/>
        <v>-2.5339176971137434E-4</v>
      </c>
      <c r="N284" s="23">
        <f t="shared" ca="1" si="65"/>
        <v>0</v>
      </c>
      <c r="O284" s="85">
        <f t="shared" ca="1" si="66"/>
        <v>0</v>
      </c>
      <c r="P284" s="23">
        <f t="shared" ca="1" si="67"/>
        <v>0</v>
      </c>
      <c r="Q284" s="23">
        <f t="shared" ca="1" si="68"/>
        <v>0</v>
      </c>
      <c r="R284" s="12">
        <f t="shared" ca="1" si="57"/>
        <v>2.5339176971137434E-4</v>
      </c>
    </row>
    <row r="285" spans="1:18" x14ac:dyDescent="0.2">
      <c r="A285" s="77"/>
      <c r="B285" s="77"/>
      <c r="C285" s="77"/>
      <c r="D285" s="78">
        <f t="shared" si="58"/>
        <v>0</v>
      </c>
      <c r="E285" s="78">
        <f t="shared" si="58"/>
        <v>0</v>
      </c>
      <c r="F285" s="23">
        <f t="shared" si="59"/>
        <v>0</v>
      </c>
      <c r="G285" s="23">
        <f t="shared" si="59"/>
        <v>0</v>
      </c>
      <c r="H285" s="23">
        <f t="shared" si="60"/>
        <v>0</v>
      </c>
      <c r="I285" s="23">
        <f t="shared" si="61"/>
        <v>0</v>
      </c>
      <c r="J285" s="23">
        <f t="shared" si="62"/>
        <v>0</v>
      </c>
      <c r="K285" s="23">
        <f t="shared" si="63"/>
        <v>0</v>
      </c>
      <c r="L285" s="23">
        <f t="shared" si="64"/>
        <v>0</v>
      </c>
      <c r="M285" s="23">
        <f t="shared" ca="1" si="56"/>
        <v>-2.5339176971137434E-4</v>
      </c>
      <c r="N285" s="23">
        <f t="shared" ca="1" si="65"/>
        <v>0</v>
      </c>
      <c r="O285" s="85">
        <f t="shared" ca="1" si="66"/>
        <v>0</v>
      </c>
      <c r="P285" s="23">
        <f t="shared" ca="1" si="67"/>
        <v>0</v>
      </c>
      <c r="Q285" s="23">
        <f t="shared" ca="1" si="68"/>
        <v>0</v>
      </c>
      <c r="R285" s="12">
        <f t="shared" ca="1" si="57"/>
        <v>2.5339176971137434E-4</v>
      </c>
    </row>
    <row r="286" spans="1:18" x14ac:dyDescent="0.2">
      <c r="A286" s="77"/>
      <c r="B286" s="77"/>
      <c r="C286" s="77"/>
      <c r="D286" s="78">
        <f t="shared" si="58"/>
        <v>0</v>
      </c>
      <c r="E286" s="78">
        <f t="shared" si="58"/>
        <v>0</v>
      </c>
      <c r="F286" s="23">
        <f t="shared" si="59"/>
        <v>0</v>
      </c>
      <c r="G286" s="23">
        <f t="shared" si="59"/>
        <v>0</v>
      </c>
      <c r="H286" s="23">
        <f t="shared" si="60"/>
        <v>0</v>
      </c>
      <c r="I286" s="23">
        <f t="shared" si="61"/>
        <v>0</v>
      </c>
      <c r="J286" s="23">
        <f t="shared" si="62"/>
        <v>0</v>
      </c>
      <c r="K286" s="23">
        <f t="shared" si="63"/>
        <v>0</v>
      </c>
      <c r="L286" s="23">
        <f t="shared" si="64"/>
        <v>0</v>
      </c>
      <c r="M286" s="23">
        <f t="shared" ca="1" si="56"/>
        <v>-2.5339176971137434E-4</v>
      </c>
      <c r="N286" s="23">
        <f t="shared" ca="1" si="65"/>
        <v>0</v>
      </c>
      <c r="O286" s="85">
        <f t="shared" ca="1" si="66"/>
        <v>0</v>
      </c>
      <c r="P286" s="23">
        <f t="shared" ca="1" si="67"/>
        <v>0</v>
      </c>
      <c r="Q286" s="23">
        <f t="shared" ca="1" si="68"/>
        <v>0</v>
      </c>
      <c r="R286" s="12">
        <f t="shared" ca="1" si="57"/>
        <v>2.5339176971137434E-4</v>
      </c>
    </row>
    <row r="287" spans="1:18" x14ac:dyDescent="0.2">
      <c r="A287" s="77"/>
      <c r="B287" s="77"/>
      <c r="C287" s="77"/>
      <c r="D287" s="78">
        <f t="shared" si="58"/>
        <v>0</v>
      </c>
      <c r="E287" s="78">
        <f t="shared" si="58"/>
        <v>0</v>
      </c>
      <c r="F287" s="23">
        <f t="shared" si="59"/>
        <v>0</v>
      </c>
      <c r="G287" s="23">
        <f t="shared" si="59"/>
        <v>0</v>
      </c>
      <c r="H287" s="23">
        <f t="shared" si="60"/>
        <v>0</v>
      </c>
      <c r="I287" s="23">
        <f t="shared" si="61"/>
        <v>0</v>
      </c>
      <c r="J287" s="23">
        <f t="shared" si="62"/>
        <v>0</v>
      </c>
      <c r="K287" s="23">
        <f t="shared" si="63"/>
        <v>0</v>
      </c>
      <c r="L287" s="23">
        <f t="shared" si="64"/>
        <v>0</v>
      </c>
      <c r="M287" s="23">
        <f t="shared" ca="1" si="56"/>
        <v>-2.5339176971137434E-4</v>
      </c>
      <c r="N287" s="23">
        <f t="shared" ca="1" si="65"/>
        <v>0</v>
      </c>
      <c r="O287" s="85">
        <f t="shared" ca="1" si="66"/>
        <v>0</v>
      </c>
      <c r="P287" s="23">
        <f t="shared" ca="1" si="67"/>
        <v>0</v>
      </c>
      <c r="Q287" s="23">
        <f t="shared" ca="1" si="68"/>
        <v>0</v>
      </c>
      <c r="R287" s="12">
        <f t="shared" ca="1" si="57"/>
        <v>2.5339176971137434E-4</v>
      </c>
    </row>
    <row r="288" spans="1:18" x14ac:dyDescent="0.2">
      <c r="A288" s="77"/>
      <c r="B288" s="77"/>
      <c r="C288" s="77"/>
      <c r="D288" s="78">
        <f t="shared" si="58"/>
        <v>0</v>
      </c>
      <c r="E288" s="78">
        <f t="shared" si="58"/>
        <v>0</v>
      </c>
      <c r="F288" s="23">
        <f t="shared" si="59"/>
        <v>0</v>
      </c>
      <c r="G288" s="23">
        <f t="shared" si="59"/>
        <v>0</v>
      </c>
      <c r="H288" s="23">
        <f t="shared" si="60"/>
        <v>0</v>
      </c>
      <c r="I288" s="23">
        <f t="shared" si="61"/>
        <v>0</v>
      </c>
      <c r="J288" s="23">
        <f t="shared" si="62"/>
        <v>0</v>
      </c>
      <c r="K288" s="23">
        <f t="shared" si="63"/>
        <v>0</v>
      </c>
      <c r="L288" s="23">
        <f t="shared" si="64"/>
        <v>0</v>
      </c>
      <c r="M288" s="23">
        <f t="shared" ca="1" si="56"/>
        <v>-2.5339176971137434E-4</v>
      </c>
      <c r="N288" s="23">
        <f t="shared" ca="1" si="65"/>
        <v>0</v>
      </c>
      <c r="O288" s="85">
        <f t="shared" ca="1" si="66"/>
        <v>0</v>
      </c>
      <c r="P288" s="23">
        <f t="shared" ca="1" si="67"/>
        <v>0</v>
      </c>
      <c r="Q288" s="23">
        <f t="shared" ca="1" si="68"/>
        <v>0</v>
      </c>
      <c r="R288" s="12">
        <f t="shared" ca="1" si="57"/>
        <v>2.5339176971137434E-4</v>
      </c>
    </row>
    <row r="289" spans="1:18" x14ac:dyDescent="0.2">
      <c r="A289" s="77"/>
      <c r="B289" s="77"/>
      <c r="C289" s="77"/>
      <c r="D289" s="78">
        <f t="shared" si="58"/>
        <v>0</v>
      </c>
      <c r="E289" s="78">
        <f t="shared" si="58"/>
        <v>0</v>
      </c>
      <c r="F289" s="23">
        <f t="shared" si="59"/>
        <v>0</v>
      </c>
      <c r="G289" s="23">
        <f t="shared" si="59"/>
        <v>0</v>
      </c>
      <c r="H289" s="23">
        <f t="shared" si="60"/>
        <v>0</v>
      </c>
      <c r="I289" s="23">
        <f t="shared" si="61"/>
        <v>0</v>
      </c>
      <c r="J289" s="23">
        <f t="shared" si="62"/>
        <v>0</v>
      </c>
      <c r="K289" s="23">
        <f t="shared" si="63"/>
        <v>0</v>
      </c>
      <c r="L289" s="23">
        <f t="shared" si="64"/>
        <v>0</v>
      </c>
      <c r="M289" s="23">
        <f t="shared" ca="1" si="56"/>
        <v>-2.5339176971137434E-4</v>
      </c>
      <c r="N289" s="23">
        <f t="shared" ca="1" si="65"/>
        <v>0</v>
      </c>
      <c r="O289" s="85">
        <f t="shared" ca="1" si="66"/>
        <v>0</v>
      </c>
      <c r="P289" s="23">
        <f t="shared" ca="1" si="67"/>
        <v>0</v>
      </c>
      <c r="Q289" s="23">
        <f t="shared" ca="1" si="68"/>
        <v>0</v>
      </c>
      <c r="R289" s="12">
        <f t="shared" ca="1" si="57"/>
        <v>2.5339176971137434E-4</v>
      </c>
    </row>
    <row r="290" spans="1:18" x14ac:dyDescent="0.2">
      <c r="A290" s="77"/>
      <c r="B290" s="77"/>
      <c r="C290" s="77"/>
      <c r="D290" s="78">
        <f t="shared" si="58"/>
        <v>0</v>
      </c>
      <c r="E290" s="78">
        <f t="shared" si="58"/>
        <v>0</v>
      </c>
      <c r="F290" s="23">
        <f t="shared" si="59"/>
        <v>0</v>
      </c>
      <c r="G290" s="23">
        <f t="shared" si="59"/>
        <v>0</v>
      </c>
      <c r="H290" s="23">
        <f t="shared" si="60"/>
        <v>0</v>
      </c>
      <c r="I290" s="23">
        <f t="shared" si="61"/>
        <v>0</v>
      </c>
      <c r="J290" s="23">
        <f t="shared" si="62"/>
        <v>0</v>
      </c>
      <c r="K290" s="23">
        <f t="shared" si="63"/>
        <v>0</v>
      </c>
      <c r="L290" s="23">
        <f t="shared" si="64"/>
        <v>0</v>
      </c>
      <c r="M290" s="23">
        <f t="shared" ca="1" si="56"/>
        <v>-2.5339176971137434E-4</v>
      </c>
      <c r="N290" s="23">
        <f t="shared" ca="1" si="65"/>
        <v>0</v>
      </c>
      <c r="O290" s="85">
        <f t="shared" ca="1" si="66"/>
        <v>0</v>
      </c>
      <c r="P290" s="23">
        <f t="shared" ca="1" si="67"/>
        <v>0</v>
      </c>
      <c r="Q290" s="23">
        <f t="shared" ca="1" si="68"/>
        <v>0</v>
      </c>
      <c r="R290" s="12">
        <f t="shared" ca="1" si="57"/>
        <v>2.5339176971137434E-4</v>
      </c>
    </row>
    <row r="291" spans="1:18" x14ac:dyDescent="0.2">
      <c r="A291" s="77"/>
      <c r="B291" s="77"/>
      <c r="C291" s="77"/>
      <c r="D291" s="78">
        <f t="shared" si="58"/>
        <v>0</v>
      </c>
      <c r="E291" s="78">
        <f t="shared" si="58"/>
        <v>0</v>
      </c>
      <c r="F291" s="23">
        <f t="shared" si="59"/>
        <v>0</v>
      </c>
      <c r="G291" s="23">
        <f t="shared" si="59"/>
        <v>0</v>
      </c>
      <c r="H291" s="23">
        <f t="shared" si="60"/>
        <v>0</v>
      </c>
      <c r="I291" s="23">
        <f t="shared" si="61"/>
        <v>0</v>
      </c>
      <c r="J291" s="23">
        <f t="shared" si="62"/>
        <v>0</v>
      </c>
      <c r="K291" s="23">
        <f t="shared" si="63"/>
        <v>0</v>
      </c>
      <c r="L291" s="23">
        <f t="shared" si="64"/>
        <v>0</v>
      </c>
      <c r="M291" s="23">
        <f t="shared" ca="1" si="56"/>
        <v>-2.5339176971137434E-4</v>
      </c>
      <c r="N291" s="23">
        <f t="shared" ca="1" si="65"/>
        <v>0</v>
      </c>
      <c r="O291" s="85">
        <f t="shared" ca="1" si="66"/>
        <v>0</v>
      </c>
      <c r="P291" s="23">
        <f t="shared" ca="1" si="67"/>
        <v>0</v>
      </c>
      <c r="Q291" s="23">
        <f t="shared" ca="1" si="68"/>
        <v>0</v>
      </c>
      <c r="R291" s="12">
        <f t="shared" ca="1" si="57"/>
        <v>2.5339176971137434E-4</v>
      </c>
    </row>
    <row r="292" spans="1:18" x14ac:dyDescent="0.2">
      <c r="A292" s="77"/>
      <c r="B292" s="77"/>
      <c r="C292" s="77"/>
      <c r="D292" s="78">
        <f t="shared" si="58"/>
        <v>0</v>
      </c>
      <c r="E292" s="78">
        <f t="shared" si="58"/>
        <v>0</v>
      </c>
      <c r="F292" s="23">
        <f t="shared" si="59"/>
        <v>0</v>
      </c>
      <c r="G292" s="23">
        <f t="shared" si="59"/>
        <v>0</v>
      </c>
      <c r="H292" s="23">
        <f t="shared" si="60"/>
        <v>0</v>
      </c>
      <c r="I292" s="23">
        <f t="shared" si="61"/>
        <v>0</v>
      </c>
      <c r="J292" s="23">
        <f t="shared" si="62"/>
        <v>0</v>
      </c>
      <c r="K292" s="23">
        <f t="shared" si="63"/>
        <v>0</v>
      </c>
      <c r="L292" s="23">
        <f t="shared" si="64"/>
        <v>0</v>
      </c>
      <c r="M292" s="23">
        <f t="shared" ca="1" si="56"/>
        <v>-2.5339176971137434E-4</v>
      </c>
      <c r="N292" s="23">
        <f t="shared" ca="1" si="65"/>
        <v>0</v>
      </c>
      <c r="O292" s="85">
        <f t="shared" ca="1" si="66"/>
        <v>0</v>
      </c>
      <c r="P292" s="23">
        <f t="shared" ca="1" si="67"/>
        <v>0</v>
      </c>
      <c r="Q292" s="23">
        <f t="shared" ca="1" si="68"/>
        <v>0</v>
      </c>
      <c r="R292" s="12">
        <f t="shared" ca="1" si="57"/>
        <v>2.5339176971137434E-4</v>
      </c>
    </row>
    <row r="293" spans="1:18" x14ac:dyDescent="0.2">
      <c r="A293" s="77"/>
      <c r="B293" s="77"/>
      <c r="C293" s="77"/>
      <c r="D293" s="78">
        <f t="shared" si="58"/>
        <v>0</v>
      </c>
      <c r="E293" s="78">
        <f t="shared" si="58"/>
        <v>0</v>
      </c>
      <c r="F293" s="23">
        <f t="shared" si="59"/>
        <v>0</v>
      </c>
      <c r="G293" s="23">
        <f t="shared" si="59"/>
        <v>0</v>
      </c>
      <c r="H293" s="23">
        <f t="shared" si="60"/>
        <v>0</v>
      </c>
      <c r="I293" s="23">
        <f t="shared" si="61"/>
        <v>0</v>
      </c>
      <c r="J293" s="23">
        <f t="shared" si="62"/>
        <v>0</v>
      </c>
      <c r="K293" s="23">
        <f t="shared" si="63"/>
        <v>0</v>
      </c>
      <c r="L293" s="23">
        <f t="shared" si="64"/>
        <v>0</v>
      </c>
      <c r="M293" s="23">
        <f t="shared" ca="1" si="56"/>
        <v>-2.5339176971137434E-4</v>
      </c>
      <c r="N293" s="23">
        <f t="shared" ca="1" si="65"/>
        <v>0</v>
      </c>
      <c r="O293" s="85">
        <f t="shared" ca="1" si="66"/>
        <v>0</v>
      </c>
      <c r="P293" s="23">
        <f t="shared" ca="1" si="67"/>
        <v>0</v>
      </c>
      <c r="Q293" s="23">
        <f t="shared" ca="1" si="68"/>
        <v>0</v>
      </c>
      <c r="R293" s="12">
        <f t="shared" ca="1" si="57"/>
        <v>2.5339176971137434E-4</v>
      </c>
    </row>
    <row r="294" spans="1:18" x14ac:dyDescent="0.2">
      <c r="A294" s="77"/>
      <c r="B294" s="77"/>
      <c r="C294" s="77"/>
      <c r="D294" s="78">
        <f t="shared" si="58"/>
        <v>0</v>
      </c>
      <c r="E294" s="78">
        <f t="shared" si="58"/>
        <v>0</v>
      </c>
      <c r="F294" s="23">
        <f t="shared" si="59"/>
        <v>0</v>
      </c>
      <c r="G294" s="23">
        <f t="shared" si="59"/>
        <v>0</v>
      </c>
      <c r="H294" s="23">
        <f t="shared" si="60"/>
        <v>0</v>
      </c>
      <c r="I294" s="23">
        <f t="shared" si="61"/>
        <v>0</v>
      </c>
      <c r="J294" s="23">
        <f t="shared" si="62"/>
        <v>0</v>
      </c>
      <c r="K294" s="23">
        <f t="shared" si="63"/>
        <v>0</v>
      </c>
      <c r="L294" s="23">
        <f t="shared" si="64"/>
        <v>0</v>
      </c>
      <c r="M294" s="23">
        <f t="shared" ca="1" si="56"/>
        <v>-2.5339176971137434E-4</v>
      </c>
      <c r="N294" s="23">
        <f t="shared" ca="1" si="65"/>
        <v>0</v>
      </c>
      <c r="O294" s="85">
        <f t="shared" ca="1" si="66"/>
        <v>0</v>
      </c>
      <c r="P294" s="23">
        <f t="shared" ca="1" si="67"/>
        <v>0</v>
      </c>
      <c r="Q294" s="23">
        <f t="shared" ca="1" si="68"/>
        <v>0</v>
      </c>
      <c r="R294" s="12">
        <f t="shared" ca="1" si="57"/>
        <v>2.5339176971137434E-4</v>
      </c>
    </row>
    <row r="295" spans="1:18" x14ac:dyDescent="0.2">
      <c r="A295" s="77"/>
      <c r="B295" s="77"/>
      <c r="C295" s="77"/>
      <c r="D295" s="78">
        <f t="shared" si="58"/>
        <v>0</v>
      </c>
      <c r="E295" s="78">
        <f t="shared" si="58"/>
        <v>0</v>
      </c>
      <c r="F295" s="23">
        <f t="shared" si="59"/>
        <v>0</v>
      </c>
      <c r="G295" s="23">
        <f t="shared" si="59"/>
        <v>0</v>
      </c>
      <c r="H295" s="23">
        <f t="shared" si="60"/>
        <v>0</v>
      </c>
      <c r="I295" s="23">
        <f t="shared" si="61"/>
        <v>0</v>
      </c>
      <c r="J295" s="23">
        <f t="shared" si="62"/>
        <v>0</v>
      </c>
      <c r="K295" s="23">
        <f t="shared" si="63"/>
        <v>0</v>
      </c>
      <c r="L295" s="23">
        <f t="shared" si="64"/>
        <v>0</v>
      </c>
      <c r="M295" s="23">
        <f t="shared" ca="1" si="56"/>
        <v>-2.5339176971137434E-4</v>
      </c>
      <c r="N295" s="23">
        <f t="shared" ca="1" si="65"/>
        <v>0</v>
      </c>
      <c r="O295" s="85">
        <f t="shared" ca="1" si="66"/>
        <v>0</v>
      </c>
      <c r="P295" s="23">
        <f t="shared" ca="1" si="67"/>
        <v>0</v>
      </c>
      <c r="Q295" s="23">
        <f t="shared" ca="1" si="68"/>
        <v>0</v>
      </c>
      <c r="R295" s="12">
        <f t="shared" ca="1" si="57"/>
        <v>2.5339176971137434E-4</v>
      </c>
    </row>
    <row r="296" spans="1:18" x14ac:dyDescent="0.2">
      <c r="A296" s="77"/>
      <c r="B296" s="77"/>
      <c r="C296" s="77"/>
      <c r="D296" s="78">
        <f t="shared" si="58"/>
        <v>0</v>
      </c>
      <c r="E296" s="78">
        <f t="shared" si="58"/>
        <v>0</v>
      </c>
      <c r="F296" s="23">
        <f t="shared" si="59"/>
        <v>0</v>
      </c>
      <c r="G296" s="23">
        <f t="shared" si="59"/>
        <v>0</v>
      </c>
      <c r="H296" s="23">
        <f t="shared" si="60"/>
        <v>0</v>
      </c>
      <c r="I296" s="23">
        <f t="shared" si="61"/>
        <v>0</v>
      </c>
      <c r="J296" s="23">
        <f t="shared" si="62"/>
        <v>0</v>
      </c>
      <c r="K296" s="23">
        <f t="shared" si="63"/>
        <v>0</v>
      </c>
      <c r="L296" s="23">
        <f t="shared" si="64"/>
        <v>0</v>
      </c>
      <c r="M296" s="23">
        <f t="shared" ca="1" si="56"/>
        <v>-2.5339176971137434E-4</v>
      </c>
      <c r="N296" s="23">
        <f t="shared" ca="1" si="65"/>
        <v>0</v>
      </c>
      <c r="O296" s="85">
        <f t="shared" ca="1" si="66"/>
        <v>0</v>
      </c>
      <c r="P296" s="23">
        <f t="shared" ca="1" si="67"/>
        <v>0</v>
      </c>
      <c r="Q296" s="23">
        <f t="shared" ca="1" si="68"/>
        <v>0</v>
      </c>
      <c r="R296" s="12">
        <f t="shared" ca="1" si="57"/>
        <v>2.5339176971137434E-4</v>
      </c>
    </row>
    <row r="297" spans="1:18" x14ac:dyDescent="0.2">
      <c r="A297" s="77"/>
      <c r="B297" s="77"/>
      <c r="C297" s="77"/>
      <c r="D297" s="78">
        <f t="shared" si="58"/>
        <v>0</v>
      </c>
      <c r="E297" s="78">
        <f t="shared" si="58"/>
        <v>0</v>
      </c>
      <c r="F297" s="23">
        <f t="shared" si="59"/>
        <v>0</v>
      </c>
      <c r="G297" s="23">
        <f t="shared" si="59"/>
        <v>0</v>
      </c>
      <c r="H297" s="23">
        <f t="shared" si="60"/>
        <v>0</v>
      </c>
      <c r="I297" s="23">
        <f t="shared" si="61"/>
        <v>0</v>
      </c>
      <c r="J297" s="23">
        <f t="shared" si="62"/>
        <v>0</v>
      </c>
      <c r="K297" s="23">
        <f t="shared" si="63"/>
        <v>0</v>
      </c>
      <c r="L297" s="23">
        <f t="shared" si="64"/>
        <v>0</v>
      </c>
      <c r="M297" s="23">
        <f t="shared" ca="1" si="56"/>
        <v>-2.5339176971137434E-4</v>
      </c>
      <c r="N297" s="23">
        <f t="shared" ca="1" si="65"/>
        <v>0</v>
      </c>
      <c r="O297" s="85">
        <f t="shared" ca="1" si="66"/>
        <v>0</v>
      </c>
      <c r="P297" s="23">
        <f t="shared" ca="1" si="67"/>
        <v>0</v>
      </c>
      <c r="Q297" s="23">
        <f t="shared" ca="1" si="68"/>
        <v>0</v>
      </c>
      <c r="R297" s="12">
        <f t="shared" ca="1" si="57"/>
        <v>2.5339176971137434E-4</v>
      </c>
    </row>
    <row r="298" spans="1:18" x14ac:dyDescent="0.2">
      <c r="A298" s="77"/>
      <c r="B298" s="77"/>
      <c r="C298" s="77"/>
      <c r="D298" s="78">
        <f t="shared" si="58"/>
        <v>0</v>
      </c>
      <c r="E298" s="78">
        <f t="shared" si="58"/>
        <v>0</v>
      </c>
      <c r="F298" s="23">
        <f t="shared" si="59"/>
        <v>0</v>
      </c>
      <c r="G298" s="23">
        <f t="shared" si="59"/>
        <v>0</v>
      </c>
      <c r="H298" s="23">
        <f t="shared" si="60"/>
        <v>0</v>
      </c>
      <c r="I298" s="23">
        <f t="shared" si="61"/>
        <v>0</v>
      </c>
      <c r="J298" s="23">
        <f t="shared" si="62"/>
        <v>0</v>
      </c>
      <c r="K298" s="23">
        <f t="shared" si="63"/>
        <v>0</v>
      </c>
      <c r="L298" s="23">
        <f t="shared" si="64"/>
        <v>0</v>
      </c>
      <c r="M298" s="23">
        <f t="shared" ca="1" si="56"/>
        <v>-2.5339176971137434E-4</v>
      </c>
      <c r="N298" s="23">
        <f t="shared" ca="1" si="65"/>
        <v>0</v>
      </c>
      <c r="O298" s="85">
        <f t="shared" ca="1" si="66"/>
        <v>0</v>
      </c>
      <c r="P298" s="23">
        <f t="shared" ca="1" si="67"/>
        <v>0</v>
      </c>
      <c r="Q298" s="23">
        <f t="shared" ca="1" si="68"/>
        <v>0</v>
      </c>
      <c r="R298" s="12">
        <f t="shared" ca="1" si="57"/>
        <v>2.5339176971137434E-4</v>
      </c>
    </row>
    <row r="299" spans="1:18" x14ac:dyDescent="0.2">
      <c r="A299" s="77"/>
      <c r="B299" s="77"/>
      <c r="C299" s="77"/>
      <c r="D299" s="78">
        <f t="shared" si="58"/>
        <v>0</v>
      </c>
      <c r="E299" s="78">
        <f t="shared" si="58"/>
        <v>0</v>
      </c>
      <c r="F299" s="23">
        <f t="shared" si="59"/>
        <v>0</v>
      </c>
      <c r="G299" s="23">
        <f t="shared" si="59"/>
        <v>0</v>
      </c>
      <c r="H299" s="23">
        <f t="shared" si="60"/>
        <v>0</v>
      </c>
      <c r="I299" s="23">
        <f t="shared" si="61"/>
        <v>0</v>
      </c>
      <c r="J299" s="23">
        <f t="shared" si="62"/>
        <v>0</v>
      </c>
      <c r="K299" s="23">
        <f t="shared" si="63"/>
        <v>0</v>
      </c>
      <c r="L299" s="23">
        <f t="shared" si="64"/>
        <v>0</v>
      </c>
      <c r="M299" s="23">
        <f t="shared" ca="1" si="56"/>
        <v>-2.5339176971137434E-4</v>
      </c>
      <c r="N299" s="23">
        <f t="shared" ca="1" si="65"/>
        <v>0</v>
      </c>
      <c r="O299" s="85">
        <f t="shared" ca="1" si="66"/>
        <v>0</v>
      </c>
      <c r="P299" s="23">
        <f t="shared" ca="1" si="67"/>
        <v>0</v>
      </c>
      <c r="Q299" s="23">
        <f t="shared" ca="1" si="68"/>
        <v>0</v>
      </c>
      <c r="R299" s="12">
        <f t="shared" ca="1" si="57"/>
        <v>2.5339176971137434E-4</v>
      </c>
    </row>
    <row r="300" spans="1:18" x14ac:dyDescent="0.2">
      <c r="A300" s="77"/>
      <c r="B300" s="77"/>
      <c r="C300" s="77"/>
      <c r="D300" s="78">
        <f t="shared" si="58"/>
        <v>0</v>
      </c>
      <c r="E300" s="78">
        <f t="shared" si="58"/>
        <v>0</v>
      </c>
      <c r="F300" s="23">
        <f t="shared" si="59"/>
        <v>0</v>
      </c>
      <c r="G300" s="23">
        <f t="shared" si="59"/>
        <v>0</v>
      </c>
      <c r="H300" s="23">
        <f t="shared" si="60"/>
        <v>0</v>
      </c>
      <c r="I300" s="23">
        <f t="shared" si="61"/>
        <v>0</v>
      </c>
      <c r="J300" s="23">
        <f t="shared" si="62"/>
        <v>0</v>
      </c>
      <c r="K300" s="23">
        <f t="shared" si="63"/>
        <v>0</v>
      </c>
      <c r="L300" s="23">
        <f t="shared" si="64"/>
        <v>0</v>
      </c>
      <c r="M300" s="23">
        <f t="shared" ca="1" si="56"/>
        <v>-2.5339176971137434E-4</v>
      </c>
      <c r="N300" s="23">
        <f t="shared" ca="1" si="65"/>
        <v>0</v>
      </c>
      <c r="O300" s="85">
        <f t="shared" ca="1" si="66"/>
        <v>0</v>
      </c>
      <c r="P300" s="23">
        <f t="shared" ca="1" si="67"/>
        <v>0</v>
      </c>
      <c r="Q300" s="23">
        <f t="shared" ca="1" si="68"/>
        <v>0</v>
      </c>
      <c r="R300" s="12">
        <f t="shared" ca="1" si="57"/>
        <v>2.5339176971137434E-4</v>
      </c>
    </row>
    <row r="301" spans="1:18" x14ac:dyDescent="0.2">
      <c r="A301" s="77"/>
      <c r="B301" s="77"/>
      <c r="C301" s="77"/>
      <c r="D301" s="78">
        <f t="shared" si="58"/>
        <v>0</v>
      </c>
      <c r="E301" s="78">
        <f t="shared" si="58"/>
        <v>0</v>
      </c>
      <c r="F301" s="23">
        <f t="shared" si="59"/>
        <v>0</v>
      </c>
      <c r="G301" s="23">
        <f t="shared" si="59"/>
        <v>0</v>
      </c>
      <c r="H301" s="23">
        <f t="shared" si="60"/>
        <v>0</v>
      </c>
      <c r="I301" s="23">
        <f t="shared" si="61"/>
        <v>0</v>
      </c>
      <c r="J301" s="23">
        <f t="shared" si="62"/>
        <v>0</v>
      </c>
      <c r="K301" s="23">
        <f t="shared" si="63"/>
        <v>0</v>
      </c>
      <c r="L301" s="23">
        <f t="shared" si="64"/>
        <v>0</v>
      </c>
      <c r="M301" s="23">
        <f t="shared" ca="1" si="56"/>
        <v>-2.5339176971137434E-4</v>
      </c>
      <c r="N301" s="23">
        <f t="shared" ca="1" si="65"/>
        <v>0</v>
      </c>
      <c r="O301" s="85">
        <f t="shared" ca="1" si="66"/>
        <v>0</v>
      </c>
      <c r="P301" s="23">
        <f t="shared" ca="1" si="67"/>
        <v>0</v>
      </c>
      <c r="Q301" s="23">
        <f t="shared" ca="1" si="68"/>
        <v>0</v>
      </c>
      <c r="R301" s="12">
        <f t="shared" ca="1" si="57"/>
        <v>2.5339176971137434E-4</v>
      </c>
    </row>
    <row r="302" spans="1:18" x14ac:dyDescent="0.2">
      <c r="A302" s="77"/>
      <c r="B302" s="77"/>
      <c r="C302" s="77"/>
      <c r="D302" s="78">
        <f t="shared" si="58"/>
        <v>0</v>
      </c>
      <c r="E302" s="78">
        <f t="shared" si="58"/>
        <v>0</v>
      </c>
      <c r="F302" s="23">
        <f t="shared" si="59"/>
        <v>0</v>
      </c>
      <c r="G302" s="23">
        <f t="shared" si="59"/>
        <v>0</v>
      </c>
      <c r="H302" s="23">
        <f t="shared" si="60"/>
        <v>0</v>
      </c>
      <c r="I302" s="23">
        <f t="shared" si="61"/>
        <v>0</v>
      </c>
      <c r="J302" s="23">
        <f t="shared" si="62"/>
        <v>0</v>
      </c>
      <c r="K302" s="23">
        <f t="shared" si="63"/>
        <v>0</v>
      </c>
      <c r="L302" s="23">
        <f t="shared" si="64"/>
        <v>0</v>
      </c>
      <c r="M302" s="23">
        <f t="shared" ca="1" si="56"/>
        <v>-2.5339176971137434E-4</v>
      </c>
      <c r="N302" s="23">
        <f t="shared" ca="1" si="65"/>
        <v>0</v>
      </c>
      <c r="O302" s="85">
        <f t="shared" ca="1" si="66"/>
        <v>0</v>
      </c>
      <c r="P302" s="23">
        <f t="shared" ca="1" si="67"/>
        <v>0</v>
      </c>
      <c r="Q302" s="23">
        <f t="shared" ca="1" si="68"/>
        <v>0</v>
      </c>
      <c r="R302" s="12">
        <f t="shared" ca="1" si="57"/>
        <v>2.5339176971137434E-4</v>
      </c>
    </row>
    <row r="303" spans="1:18" x14ac:dyDescent="0.2">
      <c r="A303" s="77"/>
      <c r="B303" s="77"/>
      <c r="C303" s="77"/>
      <c r="D303" s="78">
        <f t="shared" si="58"/>
        <v>0</v>
      </c>
      <c r="E303" s="78">
        <f t="shared" si="58"/>
        <v>0</v>
      </c>
      <c r="F303" s="23">
        <f t="shared" si="59"/>
        <v>0</v>
      </c>
      <c r="G303" s="23">
        <f t="shared" si="59"/>
        <v>0</v>
      </c>
      <c r="H303" s="23">
        <f t="shared" si="60"/>
        <v>0</v>
      </c>
      <c r="I303" s="23">
        <f t="shared" si="61"/>
        <v>0</v>
      </c>
      <c r="J303" s="23">
        <f t="shared" si="62"/>
        <v>0</v>
      </c>
      <c r="K303" s="23">
        <f t="shared" si="63"/>
        <v>0</v>
      </c>
      <c r="L303" s="23">
        <f t="shared" si="64"/>
        <v>0</v>
      </c>
      <c r="M303" s="23">
        <f t="shared" ca="1" si="56"/>
        <v>-2.5339176971137434E-4</v>
      </c>
      <c r="N303" s="23">
        <f t="shared" ca="1" si="65"/>
        <v>0</v>
      </c>
      <c r="O303" s="85">
        <f t="shared" ca="1" si="66"/>
        <v>0</v>
      </c>
      <c r="P303" s="23">
        <f t="shared" ca="1" si="67"/>
        <v>0</v>
      </c>
      <c r="Q303" s="23">
        <f t="shared" ca="1" si="68"/>
        <v>0</v>
      </c>
      <c r="R303" s="12">
        <f t="shared" ca="1" si="57"/>
        <v>2.5339176971137434E-4</v>
      </c>
    </row>
    <row r="304" spans="1:18" x14ac:dyDescent="0.2">
      <c r="A304" s="77"/>
      <c r="B304" s="77"/>
      <c r="C304" s="77"/>
      <c r="D304" s="78">
        <f t="shared" si="58"/>
        <v>0</v>
      </c>
      <c r="E304" s="78">
        <f t="shared" si="58"/>
        <v>0</v>
      </c>
      <c r="F304" s="23">
        <f t="shared" si="59"/>
        <v>0</v>
      </c>
      <c r="G304" s="23">
        <f t="shared" si="59"/>
        <v>0</v>
      </c>
      <c r="H304" s="23">
        <f t="shared" si="60"/>
        <v>0</v>
      </c>
      <c r="I304" s="23">
        <f t="shared" si="61"/>
        <v>0</v>
      </c>
      <c r="J304" s="23">
        <f t="shared" si="62"/>
        <v>0</v>
      </c>
      <c r="K304" s="23">
        <f t="shared" si="63"/>
        <v>0</v>
      </c>
      <c r="L304" s="23">
        <f t="shared" si="64"/>
        <v>0</v>
      </c>
      <c r="M304" s="23">
        <f t="shared" ca="1" si="56"/>
        <v>-2.5339176971137434E-4</v>
      </c>
      <c r="N304" s="23">
        <f t="shared" ca="1" si="65"/>
        <v>0</v>
      </c>
      <c r="O304" s="85">
        <f t="shared" ca="1" si="66"/>
        <v>0</v>
      </c>
      <c r="P304" s="23">
        <f t="shared" ca="1" si="67"/>
        <v>0</v>
      </c>
      <c r="Q304" s="23">
        <f t="shared" ca="1" si="68"/>
        <v>0</v>
      </c>
      <c r="R304" s="12">
        <f t="shared" ca="1" si="57"/>
        <v>2.5339176971137434E-4</v>
      </c>
    </row>
    <row r="305" spans="1:18" x14ac:dyDescent="0.2">
      <c r="A305" s="77"/>
      <c r="B305" s="77"/>
      <c r="C305" s="77"/>
      <c r="D305" s="78">
        <f t="shared" si="58"/>
        <v>0</v>
      </c>
      <c r="E305" s="78">
        <f t="shared" si="58"/>
        <v>0</v>
      </c>
      <c r="F305" s="23">
        <f t="shared" si="59"/>
        <v>0</v>
      </c>
      <c r="G305" s="23">
        <f t="shared" si="59"/>
        <v>0</v>
      </c>
      <c r="H305" s="23">
        <f t="shared" si="60"/>
        <v>0</v>
      </c>
      <c r="I305" s="23">
        <f t="shared" si="61"/>
        <v>0</v>
      </c>
      <c r="J305" s="23">
        <f t="shared" si="62"/>
        <v>0</v>
      </c>
      <c r="K305" s="23">
        <f t="shared" si="63"/>
        <v>0</v>
      </c>
      <c r="L305" s="23">
        <f t="shared" si="64"/>
        <v>0</v>
      </c>
      <c r="M305" s="23">
        <f t="shared" ca="1" si="56"/>
        <v>-2.5339176971137434E-4</v>
      </c>
      <c r="N305" s="23">
        <f t="shared" ca="1" si="65"/>
        <v>0</v>
      </c>
      <c r="O305" s="85">
        <f t="shared" ca="1" si="66"/>
        <v>0</v>
      </c>
      <c r="P305" s="23">
        <f t="shared" ca="1" si="67"/>
        <v>0</v>
      </c>
      <c r="Q305" s="23">
        <f t="shared" ca="1" si="68"/>
        <v>0</v>
      </c>
      <c r="R305" s="12">
        <f t="shared" ca="1" si="57"/>
        <v>2.5339176971137434E-4</v>
      </c>
    </row>
    <row r="306" spans="1:18" x14ac:dyDescent="0.2">
      <c r="A306" s="77"/>
      <c r="B306" s="77"/>
      <c r="C306" s="77"/>
      <c r="D306" s="78">
        <f t="shared" si="58"/>
        <v>0</v>
      </c>
      <c r="E306" s="78">
        <f t="shared" si="58"/>
        <v>0</v>
      </c>
      <c r="F306" s="23">
        <f t="shared" si="59"/>
        <v>0</v>
      </c>
      <c r="G306" s="23">
        <f t="shared" si="59"/>
        <v>0</v>
      </c>
      <c r="H306" s="23">
        <f t="shared" si="60"/>
        <v>0</v>
      </c>
      <c r="I306" s="23">
        <f t="shared" si="61"/>
        <v>0</v>
      </c>
      <c r="J306" s="23">
        <f t="shared" si="62"/>
        <v>0</v>
      </c>
      <c r="K306" s="23">
        <f t="shared" si="63"/>
        <v>0</v>
      </c>
      <c r="L306" s="23">
        <f t="shared" si="64"/>
        <v>0</v>
      </c>
      <c r="M306" s="23">
        <f t="shared" ca="1" si="56"/>
        <v>-2.5339176971137434E-4</v>
      </c>
      <c r="N306" s="23">
        <f t="shared" ca="1" si="65"/>
        <v>0</v>
      </c>
      <c r="O306" s="85">
        <f t="shared" ca="1" si="66"/>
        <v>0</v>
      </c>
      <c r="P306" s="23">
        <f t="shared" ca="1" si="67"/>
        <v>0</v>
      </c>
      <c r="Q306" s="23">
        <f t="shared" ca="1" si="68"/>
        <v>0</v>
      </c>
      <c r="R306" s="12">
        <f t="shared" ca="1" si="57"/>
        <v>2.5339176971137434E-4</v>
      </c>
    </row>
    <row r="307" spans="1:18" x14ac:dyDescent="0.2">
      <c r="A307" s="77"/>
      <c r="B307" s="77"/>
      <c r="C307" s="77"/>
      <c r="D307" s="78">
        <f t="shared" si="58"/>
        <v>0</v>
      </c>
      <c r="E307" s="78">
        <f t="shared" si="58"/>
        <v>0</v>
      </c>
      <c r="F307" s="23">
        <f t="shared" si="59"/>
        <v>0</v>
      </c>
      <c r="G307" s="23">
        <f t="shared" si="59"/>
        <v>0</v>
      </c>
      <c r="H307" s="23">
        <f t="shared" si="60"/>
        <v>0</v>
      </c>
      <c r="I307" s="23">
        <f t="shared" si="61"/>
        <v>0</v>
      </c>
      <c r="J307" s="23">
        <f t="shared" si="62"/>
        <v>0</v>
      </c>
      <c r="K307" s="23">
        <f t="shared" si="63"/>
        <v>0</v>
      </c>
      <c r="L307" s="23">
        <f t="shared" si="64"/>
        <v>0</v>
      </c>
      <c r="M307" s="23">
        <f t="shared" ca="1" si="56"/>
        <v>-2.5339176971137434E-4</v>
      </c>
      <c r="N307" s="23">
        <f t="shared" ca="1" si="65"/>
        <v>0</v>
      </c>
      <c r="O307" s="85">
        <f t="shared" ca="1" si="66"/>
        <v>0</v>
      </c>
      <c r="P307" s="23">
        <f t="shared" ca="1" si="67"/>
        <v>0</v>
      </c>
      <c r="Q307" s="23">
        <f t="shared" ca="1" si="68"/>
        <v>0</v>
      </c>
      <c r="R307" s="12">
        <f t="shared" ca="1" si="57"/>
        <v>2.5339176971137434E-4</v>
      </c>
    </row>
    <row r="308" spans="1:18" x14ac:dyDescent="0.2">
      <c r="A308" s="77"/>
      <c r="B308" s="77"/>
      <c r="C308" s="77"/>
      <c r="D308" s="78">
        <f t="shared" si="58"/>
        <v>0</v>
      </c>
      <c r="E308" s="78">
        <f t="shared" si="58"/>
        <v>0</v>
      </c>
      <c r="F308" s="23">
        <f t="shared" si="59"/>
        <v>0</v>
      </c>
      <c r="G308" s="23">
        <f t="shared" si="59"/>
        <v>0</v>
      </c>
      <c r="H308" s="23">
        <f t="shared" si="60"/>
        <v>0</v>
      </c>
      <c r="I308" s="23">
        <f t="shared" si="61"/>
        <v>0</v>
      </c>
      <c r="J308" s="23">
        <f t="shared" si="62"/>
        <v>0</v>
      </c>
      <c r="K308" s="23">
        <f t="shared" si="63"/>
        <v>0</v>
      </c>
      <c r="L308" s="23">
        <f t="shared" si="64"/>
        <v>0</v>
      </c>
      <c r="M308" s="23">
        <f t="shared" ca="1" si="56"/>
        <v>-2.5339176971137434E-4</v>
      </c>
      <c r="N308" s="23">
        <f t="shared" ca="1" si="65"/>
        <v>0</v>
      </c>
      <c r="O308" s="85">
        <f t="shared" ca="1" si="66"/>
        <v>0</v>
      </c>
      <c r="P308" s="23">
        <f t="shared" ca="1" si="67"/>
        <v>0</v>
      </c>
      <c r="Q308" s="23">
        <f t="shared" ca="1" si="68"/>
        <v>0</v>
      </c>
      <c r="R308" s="12">
        <f t="shared" ca="1" si="57"/>
        <v>2.5339176971137434E-4</v>
      </c>
    </row>
    <row r="309" spans="1:18" x14ac:dyDescent="0.2">
      <c r="A309" s="77"/>
      <c r="B309" s="77"/>
      <c r="C309" s="77"/>
      <c r="D309" s="78">
        <f t="shared" si="58"/>
        <v>0</v>
      </c>
      <c r="E309" s="78">
        <f t="shared" si="58"/>
        <v>0</v>
      </c>
      <c r="F309" s="23">
        <f t="shared" si="59"/>
        <v>0</v>
      </c>
      <c r="G309" s="23">
        <f t="shared" si="59"/>
        <v>0</v>
      </c>
      <c r="H309" s="23">
        <f t="shared" si="60"/>
        <v>0</v>
      </c>
      <c r="I309" s="23">
        <f t="shared" si="61"/>
        <v>0</v>
      </c>
      <c r="J309" s="23">
        <f t="shared" si="62"/>
        <v>0</v>
      </c>
      <c r="K309" s="23">
        <f t="shared" si="63"/>
        <v>0</v>
      </c>
      <c r="L309" s="23">
        <f t="shared" si="64"/>
        <v>0</v>
      </c>
      <c r="M309" s="23">
        <f t="shared" ca="1" si="56"/>
        <v>-2.5339176971137434E-4</v>
      </c>
      <c r="N309" s="23">
        <f t="shared" ca="1" si="65"/>
        <v>0</v>
      </c>
      <c r="O309" s="85">
        <f t="shared" ca="1" si="66"/>
        <v>0</v>
      </c>
      <c r="P309" s="23">
        <f t="shared" ca="1" si="67"/>
        <v>0</v>
      </c>
      <c r="Q309" s="23">
        <f t="shared" ca="1" si="68"/>
        <v>0</v>
      </c>
      <c r="R309" s="12">
        <f t="shared" ca="1" si="57"/>
        <v>2.5339176971137434E-4</v>
      </c>
    </row>
    <row r="310" spans="1:18" x14ac:dyDescent="0.2">
      <c r="A310" s="77"/>
      <c r="B310" s="77"/>
      <c r="C310" s="77"/>
      <c r="D310" s="78">
        <f t="shared" si="58"/>
        <v>0</v>
      </c>
      <c r="E310" s="78">
        <f t="shared" si="58"/>
        <v>0</v>
      </c>
      <c r="F310" s="23">
        <f t="shared" si="59"/>
        <v>0</v>
      </c>
      <c r="G310" s="23">
        <f t="shared" si="59"/>
        <v>0</v>
      </c>
      <c r="H310" s="23">
        <f t="shared" si="60"/>
        <v>0</v>
      </c>
      <c r="I310" s="23">
        <f t="shared" si="61"/>
        <v>0</v>
      </c>
      <c r="J310" s="23">
        <f t="shared" si="62"/>
        <v>0</v>
      </c>
      <c r="K310" s="23">
        <f t="shared" si="63"/>
        <v>0</v>
      </c>
      <c r="L310" s="23">
        <f t="shared" si="64"/>
        <v>0</v>
      </c>
      <c r="M310" s="23">
        <f t="shared" ca="1" si="56"/>
        <v>-2.5339176971137434E-4</v>
      </c>
      <c r="N310" s="23">
        <f t="shared" ca="1" si="65"/>
        <v>0</v>
      </c>
      <c r="O310" s="85">
        <f t="shared" ca="1" si="66"/>
        <v>0</v>
      </c>
      <c r="P310" s="23">
        <f t="shared" ca="1" si="67"/>
        <v>0</v>
      </c>
      <c r="Q310" s="23">
        <f t="shared" ca="1" si="68"/>
        <v>0</v>
      </c>
      <c r="R310" s="12">
        <f t="shared" ca="1" si="57"/>
        <v>2.5339176971137434E-4</v>
      </c>
    </row>
    <row r="311" spans="1:18" x14ac:dyDescent="0.2">
      <c r="A311" s="77"/>
      <c r="B311" s="77"/>
      <c r="C311" s="77"/>
      <c r="D311" s="78">
        <f t="shared" si="58"/>
        <v>0</v>
      </c>
      <c r="E311" s="78">
        <f t="shared" si="58"/>
        <v>0</v>
      </c>
      <c r="F311" s="23">
        <f t="shared" si="59"/>
        <v>0</v>
      </c>
      <c r="G311" s="23">
        <f t="shared" si="59"/>
        <v>0</v>
      </c>
      <c r="H311" s="23">
        <f t="shared" si="60"/>
        <v>0</v>
      </c>
      <c r="I311" s="23">
        <f t="shared" si="61"/>
        <v>0</v>
      </c>
      <c r="J311" s="23">
        <f t="shared" si="62"/>
        <v>0</v>
      </c>
      <c r="K311" s="23">
        <f t="shared" si="63"/>
        <v>0</v>
      </c>
      <c r="L311" s="23">
        <f t="shared" si="64"/>
        <v>0</v>
      </c>
      <c r="M311" s="23">
        <f t="shared" ca="1" si="56"/>
        <v>-2.5339176971137434E-4</v>
      </c>
      <c r="N311" s="23">
        <f t="shared" ca="1" si="65"/>
        <v>0</v>
      </c>
      <c r="O311" s="85">
        <f t="shared" ca="1" si="66"/>
        <v>0</v>
      </c>
      <c r="P311" s="23">
        <f t="shared" ca="1" si="67"/>
        <v>0</v>
      </c>
      <c r="Q311" s="23">
        <f t="shared" ca="1" si="68"/>
        <v>0</v>
      </c>
      <c r="R311" s="12">
        <f t="shared" ca="1" si="57"/>
        <v>2.5339176971137434E-4</v>
      </c>
    </row>
    <row r="312" spans="1:18" x14ac:dyDescent="0.2">
      <c r="A312" s="77"/>
      <c r="B312" s="77"/>
      <c r="C312" s="77"/>
      <c r="D312" s="78">
        <f t="shared" si="58"/>
        <v>0</v>
      </c>
      <c r="E312" s="78">
        <f t="shared" si="58"/>
        <v>0</v>
      </c>
      <c r="F312" s="23">
        <f t="shared" si="59"/>
        <v>0</v>
      </c>
      <c r="G312" s="23">
        <f t="shared" si="59"/>
        <v>0</v>
      </c>
      <c r="H312" s="23">
        <f t="shared" si="60"/>
        <v>0</v>
      </c>
      <c r="I312" s="23">
        <f t="shared" si="61"/>
        <v>0</v>
      </c>
      <c r="J312" s="23">
        <f t="shared" si="62"/>
        <v>0</v>
      </c>
      <c r="K312" s="23">
        <f t="shared" si="63"/>
        <v>0</v>
      </c>
      <c r="L312" s="23">
        <f t="shared" si="64"/>
        <v>0</v>
      </c>
      <c r="M312" s="23">
        <f t="shared" ca="1" si="56"/>
        <v>-2.5339176971137434E-4</v>
      </c>
      <c r="N312" s="23">
        <f t="shared" ca="1" si="65"/>
        <v>0</v>
      </c>
      <c r="O312" s="85">
        <f t="shared" ca="1" si="66"/>
        <v>0</v>
      </c>
      <c r="P312" s="23">
        <f t="shared" ca="1" si="67"/>
        <v>0</v>
      </c>
      <c r="Q312" s="23">
        <f t="shared" ca="1" si="68"/>
        <v>0</v>
      </c>
      <c r="R312" s="12">
        <f t="shared" ca="1" si="57"/>
        <v>2.5339176971137434E-4</v>
      </c>
    </row>
    <row r="313" spans="1:18" x14ac:dyDescent="0.2">
      <c r="A313" s="77"/>
      <c r="B313" s="77"/>
      <c r="C313" s="77"/>
      <c r="D313" s="78">
        <f t="shared" si="58"/>
        <v>0</v>
      </c>
      <c r="E313" s="78">
        <f t="shared" si="58"/>
        <v>0</v>
      </c>
      <c r="F313" s="23">
        <f t="shared" si="59"/>
        <v>0</v>
      </c>
      <c r="G313" s="23">
        <f t="shared" si="59"/>
        <v>0</v>
      </c>
      <c r="H313" s="23">
        <f t="shared" si="60"/>
        <v>0</v>
      </c>
      <c r="I313" s="23">
        <f t="shared" si="61"/>
        <v>0</v>
      </c>
      <c r="J313" s="23">
        <f t="shared" si="62"/>
        <v>0</v>
      </c>
      <c r="K313" s="23">
        <f t="shared" si="63"/>
        <v>0</v>
      </c>
      <c r="L313" s="23">
        <f t="shared" si="64"/>
        <v>0</v>
      </c>
      <c r="M313" s="23">
        <f t="shared" ca="1" si="56"/>
        <v>-2.5339176971137434E-4</v>
      </c>
      <c r="N313" s="23">
        <f t="shared" ca="1" si="65"/>
        <v>0</v>
      </c>
      <c r="O313" s="85">
        <f t="shared" ca="1" si="66"/>
        <v>0</v>
      </c>
      <c r="P313" s="23">
        <f t="shared" ca="1" si="67"/>
        <v>0</v>
      </c>
      <c r="Q313" s="23">
        <f t="shared" ca="1" si="68"/>
        <v>0</v>
      </c>
      <c r="R313" s="12">
        <f t="shared" ca="1" si="57"/>
        <v>2.5339176971137434E-4</v>
      </c>
    </row>
    <row r="314" spans="1:18" x14ac:dyDescent="0.2">
      <c r="A314" s="77"/>
      <c r="B314" s="77"/>
      <c r="C314" s="77"/>
      <c r="D314" s="78">
        <f t="shared" si="58"/>
        <v>0</v>
      </c>
      <c r="E314" s="78">
        <f t="shared" si="58"/>
        <v>0</v>
      </c>
      <c r="F314" s="23">
        <f t="shared" si="59"/>
        <v>0</v>
      </c>
      <c r="G314" s="23">
        <f t="shared" si="59"/>
        <v>0</v>
      </c>
      <c r="H314" s="23">
        <f t="shared" si="60"/>
        <v>0</v>
      </c>
      <c r="I314" s="23">
        <f t="shared" si="61"/>
        <v>0</v>
      </c>
      <c r="J314" s="23">
        <f t="shared" si="62"/>
        <v>0</v>
      </c>
      <c r="K314" s="23">
        <f t="shared" si="63"/>
        <v>0</v>
      </c>
      <c r="L314" s="23">
        <f t="shared" si="64"/>
        <v>0</v>
      </c>
      <c r="M314" s="23">
        <f t="shared" ca="1" si="56"/>
        <v>-2.5339176971137434E-4</v>
      </c>
      <c r="N314" s="23">
        <f t="shared" ca="1" si="65"/>
        <v>0</v>
      </c>
      <c r="O314" s="85">
        <f t="shared" ca="1" si="66"/>
        <v>0</v>
      </c>
      <c r="P314" s="23">
        <f t="shared" ca="1" si="67"/>
        <v>0</v>
      </c>
      <c r="Q314" s="23">
        <f t="shared" ca="1" si="68"/>
        <v>0</v>
      </c>
      <c r="R314" s="12">
        <f t="shared" ca="1" si="57"/>
        <v>2.5339176971137434E-4</v>
      </c>
    </row>
    <row r="315" spans="1:18" x14ac:dyDescent="0.2">
      <c r="A315" s="77"/>
      <c r="B315" s="77"/>
      <c r="C315" s="77"/>
      <c r="D315" s="78">
        <f t="shared" si="58"/>
        <v>0</v>
      </c>
      <c r="E315" s="78">
        <f t="shared" si="58"/>
        <v>0</v>
      </c>
      <c r="F315" s="23">
        <f t="shared" si="59"/>
        <v>0</v>
      </c>
      <c r="G315" s="23">
        <f t="shared" si="59"/>
        <v>0</v>
      </c>
      <c r="H315" s="23">
        <f t="shared" si="60"/>
        <v>0</v>
      </c>
      <c r="I315" s="23">
        <f t="shared" si="61"/>
        <v>0</v>
      </c>
      <c r="J315" s="23">
        <f t="shared" si="62"/>
        <v>0</v>
      </c>
      <c r="K315" s="23">
        <f t="shared" si="63"/>
        <v>0</v>
      </c>
      <c r="L315" s="23">
        <f t="shared" si="64"/>
        <v>0</v>
      </c>
      <c r="M315" s="23">
        <f t="shared" ca="1" si="56"/>
        <v>-2.5339176971137434E-4</v>
      </c>
      <c r="N315" s="23">
        <f t="shared" ca="1" si="65"/>
        <v>0</v>
      </c>
      <c r="O315" s="85">
        <f t="shared" ca="1" si="66"/>
        <v>0</v>
      </c>
      <c r="P315" s="23">
        <f t="shared" ca="1" si="67"/>
        <v>0</v>
      </c>
      <c r="Q315" s="23">
        <f t="shared" ca="1" si="68"/>
        <v>0</v>
      </c>
      <c r="R315" s="12">
        <f t="shared" ca="1" si="57"/>
        <v>2.5339176971137434E-4</v>
      </c>
    </row>
    <row r="316" spans="1:18" x14ac:dyDescent="0.2">
      <c r="A316" s="77"/>
      <c r="B316" s="77"/>
      <c r="C316" s="77"/>
      <c r="D316" s="78">
        <f t="shared" si="58"/>
        <v>0</v>
      </c>
      <c r="E316" s="78">
        <f t="shared" si="58"/>
        <v>0</v>
      </c>
      <c r="F316" s="23">
        <f t="shared" si="59"/>
        <v>0</v>
      </c>
      <c r="G316" s="23">
        <f t="shared" si="59"/>
        <v>0</v>
      </c>
      <c r="H316" s="23">
        <f t="shared" si="60"/>
        <v>0</v>
      </c>
      <c r="I316" s="23">
        <f t="shared" si="61"/>
        <v>0</v>
      </c>
      <c r="J316" s="23">
        <f t="shared" si="62"/>
        <v>0</v>
      </c>
      <c r="K316" s="23">
        <f t="shared" si="63"/>
        <v>0</v>
      </c>
      <c r="L316" s="23">
        <f t="shared" si="64"/>
        <v>0</v>
      </c>
      <c r="M316" s="23">
        <f t="shared" ca="1" si="56"/>
        <v>-2.5339176971137434E-4</v>
      </c>
      <c r="N316" s="23">
        <f t="shared" ca="1" si="65"/>
        <v>0</v>
      </c>
      <c r="O316" s="85">
        <f t="shared" ca="1" si="66"/>
        <v>0</v>
      </c>
      <c r="P316" s="23">
        <f t="shared" ca="1" si="67"/>
        <v>0</v>
      </c>
      <c r="Q316" s="23">
        <f t="shared" ca="1" si="68"/>
        <v>0</v>
      </c>
      <c r="R316" s="12">
        <f t="shared" ca="1" si="57"/>
        <v>2.5339176971137434E-4</v>
      </c>
    </row>
    <row r="317" spans="1:18" x14ac:dyDescent="0.2">
      <c r="A317" s="77"/>
      <c r="B317" s="77"/>
      <c r="C317" s="77"/>
      <c r="D317" s="78">
        <f t="shared" si="58"/>
        <v>0</v>
      </c>
      <c r="E317" s="78">
        <f t="shared" si="58"/>
        <v>0</v>
      </c>
      <c r="F317" s="23">
        <f t="shared" si="59"/>
        <v>0</v>
      </c>
      <c r="G317" s="23">
        <f t="shared" si="59"/>
        <v>0</v>
      </c>
      <c r="H317" s="23">
        <f t="shared" si="60"/>
        <v>0</v>
      </c>
      <c r="I317" s="23">
        <f t="shared" si="61"/>
        <v>0</v>
      </c>
      <c r="J317" s="23">
        <f t="shared" si="62"/>
        <v>0</v>
      </c>
      <c r="K317" s="23">
        <f t="shared" si="63"/>
        <v>0</v>
      </c>
      <c r="L317" s="23">
        <f t="shared" si="64"/>
        <v>0</v>
      </c>
      <c r="M317" s="23">
        <f t="shared" ca="1" si="56"/>
        <v>-2.5339176971137434E-4</v>
      </c>
      <c r="N317" s="23">
        <f t="shared" ca="1" si="65"/>
        <v>0</v>
      </c>
      <c r="O317" s="85">
        <f t="shared" ca="1" si="66"/>
        <v>0</v>
      </c>
      <c r="P317" s="23">
        <f t="shared" ca="1" si="67"/>
        <v>0</v>
      </c>
      <c r="Q317" s="23">
        <f t="shared" ca="1" si="68"/>
        <v>0</v>
      </c>
      <c r="R317" s="12">
        <f t="shared" ca="1" si="57"/>
        <v>2.5339176971137434E-4</v>
      </c>
    </row>
    <row r="318" spans="1:18" x14ac:dyDescent="0.2">
      <c r="A318" s="77"/>
      <c r="B318" s="77"/>
      <c r="C318" s="77"/>
      <c r="D318" s="78">
        <f t="shared" si="58"/>
        <v>0</v>
      </c>
      <c r="E318" s="78">
        <f t="shared" si="58"/>
        <v>0</v>
      </c>
      <c r="F318" s="23">
        <f t="shared" si="59"/>
        <v>0</v>
      </c>
      <c r="G318" s="23">
        <f t="shared" si="59"/>
        <v>0</v>
      </c>
      <c r="H318" s="23">
        <f t="shared" si="60"/>
        <v>0</v>
      </c>
      <c r="I318" s="23">
        <f t="shared" si="61"/>
        <v>0</v>
      </c>
      <c r="J318" s="23">
        <f t="shared" si="62"/>
        <v>0</v>
      </c>
      <c r="K318" s="23">
        <f t="shared" si="63"/>
        <v>0</v>
      </c>
      <c r="L318" s="23">
        <f t="shared" si="64"/>
        <v>0</v>
      </c>
      <c r="M318" s="23">
        <f t="shared" ca="1" si="56"/>
        <v>-2.5339176971137434E-4</v>
      </c>
      <c r="N318" s="23">
        <f t="shared" ca="1" si="65"/>
        <v>0</v>
      </c>
      <c r="O318" s="85">
        <f t="shared" ca="1" si="66"/>
        <v>0</v>
      </c>
      <c r="P318" s="23">
        <f t="shared" ca="1" si="67"/>
        <v>0</v>
      </c>
      <c r="Q318" s="23">
        <f t="shared" ca="1" si="68"/>
        <v>0</v>
      </c>
      <c r="R318" s="12">
        <f t="shared" ca="1" si="57"/>
        <v>2.5339176971137434E-4</v>
      </c>
    </row>
    <row r="319" spans="1:18" x14ac:dyDescent="0.2">
      <c r="A319" s="77"/>
      <c r="B319" s="77"/>
      <c r="C319" s="77"/>
      <c r="D319" s="78">
        <f t="shared" si="58"/>
        <v>0</v>
      </c>
      <c r="E319" s="78">
        <f t="shared" si="58"/>
        <v>0</v>
      </c>
      <c r="F319" s="23">
        <f t="shared" si="59"/>
        <v>0</v>
      </c>
      <c r="G319" s="23">
        <f t="shared" si="59"/>
        <v>0</v>
      </c>
      <c r="H319" s="23">
        <f t="shared" si="60"/>
        <v>0</v>
      </c>
      <c r="I319" s="23">
        <f t="shared" si="61"/>
        <v>0</v>
      </c>
      <c r="J319" s="23">
        <f t="shared" si="62"/>
        <v>0</v>
      </c>
      <c r="K319" s="23">
        <f t="shared" si="63"/>
        <v>0</v>
      </c>
      <c r="L319" s="23">
        <f t="shared" si="64"/>
        <v>0</v>
      </c>
      <c r="M319" s="23">
        <f t="shared" ca="1" si="56"/>
        <v>-2.5339176971137434E-4</v>
      </c>
      <c r="N319" s="23">
        <f t="shared" ca="1" si="65"/>
        <v>0</v>
      </c>
      <c r="O319" s="85">
        <f t="shared" ca="1" si="66"/>
        <v>0</v>
      </c>
      <c r="P319" s="23">
        <f t="shared" ca="1" si="67"/>
        <v>0</v>
      </c>
      <c r="Q319" s="23">
        <f t="shared" ca="1" si="68"/>
        <v>0</v>
      </c>
      <c r="R319" s="12">
        <f t="shared" ca="1" si="57"/>
        <v>2.5339176971137434E-4</v>
      </c>
    </row>
    <row r="320" spans="1:18" x14ac:dyDescent="0.2">
      <c r="A320" s="77"/>
      <c r="B320" s="77"/>
      <c r="C320" s="77"/>
      <c r="D320" s="78">
        <f t="shared" si="58"/>
        <v>0</v>
      </c>
      <c r="E320" s="78">
        <f t="shared" si="58"/>
        <v>0</v>
      </c>
      <c r="F320" s="23">
        <f t="shared" si="59"/>
        <v>0</v>
      </c>
      <c r="G320" s="23">
        <f t="shared" si="59"/>
        <v>0</v>
      </c>
      <c r="H320" s="23">
        <f t="shared" si="60"/>
        <v>0</v>
      </c>
      <c r="I320" s="23">
        <f t="shared" si="61"/>
        <v>0</v>
      </c>
      <c r="J320" s="23">
        <f t="shared" si="62"/>
        <v>0</v>
      </c>
      <c r="K320" s="23">
        <f t="shared" si="63"/>
        <v>0</v>
      </c>
      <c r="L320" s="23">
        <f t="shared" si="64"/>
        <v>0</v>
      </c>
      <c r="M320" s="23">
        <f t="shared" ca="1" si="56"/>
        <v>-2.5339176971137434E-4</v>
      </c>
      <c r="N320" s="23">
        <f t="shared" ca="1" si="65"/>
        <v>0</v>
      </c>
      <c r="O320" s="85">
        <f t="shared" ca="1" si="66"/>
        <v>0</v>
      </c>
      <c r="P320" s="23">
        <f t="shared" ca="1" si="67"/>
        <v>0</v>
      </c>
      <c r="Q320" s="23">
        <f t="shared" ca="1" si="68"/>
        <v>0</v>
      </c>
      <c r="R320" s="12">
        <f t="shared" ca="1" si="57"/>
        <v>2.5339176971137434E-4</v>
      </c>
    </row>
    <row r="321" spans="1:18" x14ac:dyDescent="0.2">
      <c r="A321" s="77"/>
      <c r="B321" s="77"/>
      <c r="C321" s="77"/>
      <c r="D321" s="78">
        <f t="shared" si="58"/>
        <v>0</v>
      </c>
      <c r="E321" s="78">
        <f t="shared" si="58"/>
        <v>0</v>
      </c>
      <c r="F321" s="23">
        <f t="shared" si="59"/>
        <v>0</v>
      </c>
      <c r="G321" s="23">
        <f t="shared" si="59"/>
        <v>0</v>
      </c>
      <c r="H321" s="23">
        <f t="shared" si="60"/>
        <v>0</v>
      </c>
      <c r="I321" s="23">
        <f t="shared" si="61"/>
        <v>0</v>
      </c>
      <c r="J321" s="23">
        <f t="shared" si="62"/>
        <v>0</v>
      </c>
      <c r="K321" s="23">
        <f t="shared" si="63"/>
        <v>0</v>
      </c>
      <c r="L321" s="23">
        <f t="shared" si="64"/>
        <v>0</v>
      </c>
      <c r="M321" s="23">
        <f t="shared" ca="1" si="56"/>
        <v>-2.5339176971137434E-4</v>
      </c>
      <c r="N321" s="23">
        <f t="shared" ca="1" si="65"/>
        <v>0</v>
      </c>
      <c r="O321" s="85">
        <f t="shared" ca="1" si="66"/>
        <v>0</v>
      </c>
      <c r="P321" s="23">
        <f t="shared" ca="1" si="67"/>
        <v>0</v>
      </c>
      <c r="Q321" s="23">
        <f t="shared" ca="1" si="68"/>
        <v>0</v>
      </c>
      <c r="R321" s="12">
        <f t="shared" ca="1" si="57"/>
        <v>2.5339176971137434E-4</v>
      </c>
    </row>
    <row r="322" spans="1:18" x14ac:dyDescent="0.2">
      <c r="A322" s="77"/>
      <c r="B322" s="77"/>
      <c r="C322" s="77"/>
      <c r="D322" s="78">
        <f t="shared" si="58"/>
        <v>0</v>
      </c>
      <c r="E322" s="78">
        <f t="shared" si="58"/>
        <v>0</v>
      </c>
      <c r="F322" s="23">
        <f t="shared" si="59"/>
        <v>0</v>
      </c>
      <c r="G322" s="23">
        <f t="shared" si="59"/>
        <v>0</v>
      </c>
      <c r="H322" s="23">
        <f t="shared" si="60"/>
        <v>0</v>
      </c>
      <c r="I322" s="23">
        <f t="shared" si="61"/>
        <v>0</v>
      </c>
      <c r="J322" s="23">
        <f t="shared" si="62"/>
        <v>0</v>
      </c>
      <c r="K322" s="23">
        <f t="shared" si="63"/>
        <v>0</v>
      </c>
      <c r="L322" s="23">
        <f t="shared" si="64"/>
        <v>0</v>
      </c>
      <c r="M322" s="23">
        <f t="shared" ca="1" si="56"/>
        <v>-2.5339176971137434E-4</v>
      </c>
      <c r="N322" s="23">
        <f t="shared" ca="1" si="65"/>
        <v>0</v>
      </c>
      <c r="O322" s="85">
        <f t="shared" ca="1" si="66"/>
        <v>0</v>
      </c>
      <c r="P322" s="23">
        <f t="shared" ca="1" si="67"/>
        <v>0</v>
      </c>
      <c r="Q322" s="23">
        <f t="shared" ca="1" si="68"/>
        <v>0</v>
      </c>
      <c r="R322" s="12">
        <f t="shared" ca="1" si="57"/>
        <v>2.5339176971137434E-4</v>
      </c>
    </row>
    <row r="323" spans="1:18" x14ac:dyDescent="0.2">
      <c r="A323" s="77"/>
      <c r="B323" s="77"/>
      <c r="C323" s="77"/>
      <c r="D323" s="78">
        <f t="shared" si="58"/>
        <v>0</v>
      </c>
      <c r="E323" s="78">
        <f t="shared" si="58"/>
        <v>0</v>
      </c>
      <c r="F323" s="23">
        <f t="shared" si="59"/>
        <v>0</v>
      </c>
      <c r="G323" s="23">
        <f t="shared" si="59"/>
        <v>0</v>
      </c>
      <c r="H323" s="23">
        <f t="shared" si="60"/>
        <v>0</v>
      </c>
      <c r="I323" s="23">
        <f t="shared" si="61"/>
        <v>0</v>
      </c>
      <c r="J323" s="23">
        <f t="shared" si="62"/>
        <v>0</v>
      </c>
      <c r="K323" s="23">
        <f t="shared" si="63"/>
        <v>0</v>
      </c>
      <c r="L323" s="23">
        <f t="shared" si="64"/>
        <v>0</v>
      </c>
      <c r="M323" s="23">
        <f t="shared" ca="1" si="56"/>
        <v>-2.5339176971137434E-4</v>
      </c>
      <c r="N323" s="23">
        <f t="shared" ca="1" si="65"/>
        <v>0</v>
      </c>
      <c r="O323" s="85">
        <f t="shared" ca="1" si="66"/>
        <v>0</v>
      </c>
      <c r="P323" s="23">
        <f t="shared" ca="1" si="67"/>
        <v>0</v>
      </c>
      <c r="Q323" s="23">
        <f t="shared" ca="1" si="68"/>
        <v>0</v>
      </c>
      <c r="R323" s="12">
        <f t="shared" ca="1" si="57"/>
        <v>2.5339176971137434E-4</v>
      </c>
    </row>
    <row r="324" spans="1:18" x14ac:dyDescent="0.2">
      <c r="A324" s="77"/>
      <c r="B324" s="77"/>
      <c r="C324" s="77"/>
      <c r="D324" s="78">
        <f t="shared" si="58"/>
        <v>0</v>
      </c>
      <c r="E324" s="78">
        <f t="shared" si="58"/>
        <v>0</v>
      </c>
      <c r="F324" s="23">
        <f t="shared" si="59"/>
        <v>0</v>
      </c>
      <c r="G324" s="23">
        <f t="shared" si="59"/>
        <v>0</v>
      </c>
      <c r="H324" s="23">
        <f t="shared" si="60"/>
        <v>0</v>
      </c>
      <c r="I324" s="23">
        <f t="shared" si="61"/>
        <v>0</v>
      </c>
      <c r="J324" s="23">
        <f t="shared" si="62"/>
        <v>0</v>
      </c>
      <c r="K324" s="23">
        <f t="shared" si="63"/>
        <v>0</v>
      </c>
      <c r="L324" s="23">
        <f t="shared" si="64"/>
        <v>0</v>
      </c>
      <c r="M324" s="23">
        <f t="shared" ca="1" si="56"/>
        <v>-2.5339176971137434E-4</v>
      </c>
      <c r="N324" s="23">
        <f t="shared" ca="1" si="65"/>
        <v>0</v>
      </c>
      <c r="O324" s="85">
        <f t="shared" ca="1" si="66"/>
        <v>0</v>
      </c>
      <c r="P324" s="23">
        <f t="shared" ca="1" si="67"/>
        <v>0</v>
      </c>
      <c r="Q324" s="23">
        <f t="shared" ca="1" si="68"/>
        <v>0</v>
      </c>
      <c r="R324" s="12">
        <f t="shared" ca="1" si="57"/>
        <v>2.5339176971137434E-4</v>
      </c>
    </row>
    <row r="325" spans="1:18" x14ac:dyDescent="0.2">
      <c r="A325" s="77"/>
      <c r="B325" s="77"/>
      <c r="C325" s="77"/>
      <c r="D325" s="78">
        <f t="shared" si="58"/>
        <v>0</v>
      </c>
      <c r="E325" s="78">
        <f t="shared" si="58"/>
        <v>0</v>
      </c>
      <c r="F325" s="23">
        <f t="shared" si="59"/>
        <v>0</v>
      </c>
      <c r="G325" s="23">
        <f t="shared" si="59"/>
        <v>0</v>
      </c>
      <c r="H325" s="23">
        <f t="shared" si="60"/>
        <v>0</v>
      </c>
      <c r="I325" s="23">
        <f t="shared" si="61"/>
        <v>0</v>
      </c>
      <c r="J325" s="23">
        <f t="shared" si="62"/>
        <v>0</v>
      </c>
      <c r="K325" s="23">
        <f t="shared" si="63"/>
        <v>0</v>
      </c>
      <c r="L325" s="23">
        <f t="shared" si="64"/>
        <v>0</v>
      </c>
      <c r="M325" s="23">
        <f t="shared" ca="1" si="56"/>
        <v>-2.5339176971137434E-4</v>
      </c>
      <c r="N325" s="23">
        <f t="shared" ca="1" si="65"/>
        <v>0</v>
      </c>
      <c r="O325" s="85">
        <f t="shared" ca="1" si="66"/>
        <v>0</v>
      </c>
      <c r="P325" s="23">
        <f t="shared" ca="1" si="67"/>
        <v>0</v>
      </c>
      <c r="Q325" s="23">
        <f t="shared" ca="1" si="68"/>
        <v>0</v>
      </c>
      <c r="R325" s="12">
        <f t="shared" ca="1" si="57"/>
        <v>2.5339176971137434E-4</v>
      </c>
    </row>
    <row r="326" spans="1:18" x14ac:dyDescent="0.2">
      <c r="A326" s="77"/>
      <c r="B326" s="77"/>
      <c r="C326" s="77"/>
      <c r="D326" s="78">
        <f t="shared" si="58"/>
        <v>0</v>
      </c>
      <c r="E326" s="78">
        <f t="shared" si="58"/>
        <v>0</v>
      </c>
      <c r="F326" s="23">
        <f t="shared" si="59"/>
        <v>0</v>
      </c>
      <c r="G326" s="23">
        <f t="shared" si="59"/>
        <v>0</v>
      </c>
      <c r="H326" s="23">
        <f t="shared" si="60"/>
        <v>0</v>
      </c>
      <c r="I326" s="23">
        <f t="shared" si="61"/>
        <v>0</v>
      </c>
      <c r="J326" s="23">
        <f t="shared" si="62"/>
        <v>0</v>
      </c>
      <c r="K326" s="23">
        <f t="shared" si="63"/>
        <v>0</v>
      </c>
      <c r="L326" s="23">
        <f t="shared" si="64"/>
        <v>0</v>
      </c>
      <c r="M326" s="23">
        <f t="shared" ca="1" si="56"/>
        <v>-2.5339176971137434E-4</v>
      </c>
      <c r="N326" s="23">
        <f t="shared" ca="1" si="65"/>
        <v>0</v>
      </c>
      <c r="O326" s="85">
        <f t="shared" ca="1" si="66"/>
        <v>0</v>
      </c>
      <c r="P326" s="23">
        <f t="shared" ca="1" si="67"/>
        <v>0</v>
      </c>
      <c r="Q326" s="23">
        <f t="shared" ca="1" si="68"/>
        <v>0</v>
      </c>
      <c r="R326" s="12">
        <f t="shared" ca="1" si="57"/>
        <v>2.5339176971137434E-4</v>
      </c>
    </row>
    <row r="327" spans="1:18" x14ac:dyDescent="0.2">
      <c r="A327" s="77"/>
      <c r="B327" s="77"/>
      <c r="C327" s="77"/>
      <c r="D327" s="78">
        <f t="shared" si="58"/>
        <v>0</v>
      </c>
      <c r="E327" s="78">
        <f t="shared" si="58"/>
        <v>0</v>
      </c>
      <c r="F327" s="23">
        <f t="shared" si="59"/>
        <v>0</v>
      </c>
      <c r="G327" s="23">
        <f t="shared" si="59"/>
        <v>0</v>
      </c>
      <c r="H327" s="23">
        <f t="shared" si="60"/>
        <v>0</v>
      </c>
      <c r="I327" s="23">
        <f t="shared" si="61"/>
        <v>0</v>
      </c>
      <c r="J327" s="23">
        <f t="shared" si="62"/>
        <v>0</v>
      </c>
      <c r="K327" s="23">
        <f t="shared" si="63"/>
        <v>0</v>
      </c>
      <c r="L327" s="23">
        <f t="shared" si="64"/>
        <v>0</v>
      </c>
      <c r="M327" s="23">
        <f t="shared" ca="1" si="56"/>
        <v>-2.5339176971137434E-4</v>
      </c>
      <c r="N327" s="23">
        <f t="shared" ca="1" si="65"/>
        <v>0</v>
      </c>
      <c r="O327" s="85">
        <f t="shared" ca="1" si="66"/>
        <v>0</v>
      </c>
      <c r="P327" s="23">
        <f t="shared" ca="1" si="67"/>
        <v>0</v>
      </c>
      <c r="Q327" s="23">
        <f t="shared" ca="1" si="68"/>
        <v>0</v>
      </c>
      <c r="R327" s="12">
        <f t="shared" ca="1" si="57"/>
        <v>2.5339176971137434E-4</v>
      </c>
    </row>
    <row r="328" spans="1:18" x14ac:dyDescent="0.2">
      <c r="A328" s="77"/>
      <c r="B328" s="77"/>
      <c r="C328" s="77"/>
      <c r="D328" s="78">
        <f t="shared" si="58"/>
        <v>0</v>
      </c>
      <c r="E328" s="78">
        <f t="shared" si="58"/>
        <v>0</v>
      </c>
      <c r="F328" s="23">
        <f t="shared" si="59"/>
        <v>0</v>
      </c>
      <c r="G328" s="23">
        <f t="shared" si="59"/>
        <v>0</v>
      </c>
      <c r="H328" s="23">
        <f t="shared" si="60"/>
        <v>0</v>
      </c>
      <c r="I328" s="23">
        <f t="shared" si="61"/>
        <v>0</v>
      </c>
      <c r="J328" s="23">
        <f t="shared" si="62"/>
        <v>0</v>
      </c>
      <c r="K328" s="23">
        <f t="shared" si="63"/>
        <v>0</v>
      </c>
      <c r="L328" s="23">
        <f t="shared" si="64"/>
        <v>0</v>
      </c>
      <c r="M328" s="23">
        <f t="shared" ca="1" si="56"/>
        <v>-2.5339176971137434E-4</v>
      </c>
      <c r="N328" s="23">
        <f t="shared" ca="1" si="65"/>
        <v>0</v>
      </c>
      <c r="O328" s="85">
        <f t="shared" ca="1" si="66"/>
        <v>0</v>
      </c>
      <c r="P328" s="23">
        <f t="shared" ca="1" si="67"/>
        <v>0</v>
      </c>
      <c r="Q328" s="23">
        <f t="shared" ca="1" si="68"/>
        <v>0</v>
      </c>
      <c r="R328" s="12">
        <f t="shared" ca="1" si="57"/>
        <v>2.5339176971137434E-4</v>
      </c>
    </row>
    <row r="329" spans="1:18" x14ac:dyDescent="0.2">
      <c r="A329" s="77"/>
      <c r="B329" s="77"/>
      <c r="C329" s="77"/>
      <c r="D329" s="78">
        <f t="shared" si="58"/>
        <v>0</v>
      </c>
      <c r="E329" s="78">
        <f t="shared" si="58"/>
        <v>0</v>
      </c>
      <c r="F329" s="23">
        <f t="shared" si="59"/>
        <v>0</v>
      </c>
      <c r="G329" s="23">
        <f t="shared" si="59"/>
        <v>0</v>
      </c>
      <c r="H329" s="23">
        <f t="shared" si="60"/>
        <v>0</v>
      </c>
      <c r="I329" s="23">
        <f t="shared" si="61"/>
        <v>0</v>
      </c>
      <c r="J329" s="23">
        <f t="shared" si="62"/>
        <v>0</v>
      </c>
      <c r="K329" s="23">
        <f t="shared" si="63"/>
        <v>0</v>
      </c>
      <c r="L329" s="23">
        <f t="shared" si="64"/>
        <v>0</v>
      </c>
      <c r="M329" s="23">
        <f t="shared" ca="1" si="56"/>
        <v>-2.5339176971137434E-4</v>
      </c>
      <c r="N329" s="23">
        <f t="shared" ca="1" si="65"/>
        <v>0</v>
      </c>
      <c r="O329" s="85">
        <f t="shared" ca="1" si="66"/>
        <v>0</v>
      </c>
      <c r="P329" s="23">
        <f t="shared" ca="1" si="67"/>
        <v>0</v>
      </c>
      <c r="Q329" s="23">
        <f t="shared" ca="1" si="68"/>
        <v>0</v>
      </c>
      <c r="R329" s="12">
        <f t="shared" ca="1" si="57"/>
        <v>2.5339176971137434E-4</v>
      </c>
    </row>
    <row r="330" spans="1:18" x14ac:dyDescent="0.2">
      <c r="A330" s="77"/>
      <c r="B330" s="77"/>
      <c r="C330" s="77"/>
      <c r="D330" s="78">
        <f t="shared" si="58"/>
        <v>0</v>
      </c>
      <c r="E330" s="78">
        <f t="shared" si="58"/>
        <v>0</v>
      </c>
      <c r="F330" s="23">
        <f t="shared" si="59"/>
        <v>0</v>
      </c>
      <c r="G330" s="23">
        <f t="shared" si="59"/>
        <v>0</v>
      </c>
      <c r="H330" s="23">
        <f t="shared" si="60"/>
        <v>0</v>
      </c>
      <c r="I330" s="23">
        <f t="shared" si="61"/>
        <v>0</v>
      </c>
      <c r="J330" s="23">
        <f t="shared" si="62"/>
        <v>0</v>
      </c>
      <c r="K330" s="23">
        <f t="shared" si="63"/>
        <v>0</v>
      </c>
      <c r="L330" s="23">
        <f t="shared" si="64"/>
        <v>0</v>
      </c>
      <c r="M330" s="23">
        <f t="shared" ca="1" si="56"/>
        <v>-2.5339176971137434E-4</v>
      </c>
      <c r="N330" s="23">
        <f t="shared" ca="1" si="65"/>
        <v>0</v>
      </c>
      <c r="O330" s="85">
        <f t="shared" ca="1" si="66"/>
        <v>0</v>
      </c>
      <c r="P330" s="23">
        <f t="shared" ca="1" si="67"/>
        <v>0</v>
      </c>
      <c r="Q330" s="23">
        <f t="shared" ca="1" si="68"/>
        <v>0</v>
      </c>
      <c r="R330" s="12">
        <f t="shared" ca="1" si="57"/>
        <v>2.5339176971137434E-4</v>
      </c>
    </row>
    <row r="331" spans="1:18" x14ac:dyDescent="0.2">
      <c r="A331" s="77"/>
      <c r="B331" s="77"/>
      <c r="C331" s="77"/>
      <c r="D331" s="78">
        <f t="shared" si="58"/>
        <v>0</v>
      </c>
      <c r="E331" s="78">
        <f t="shared" si="58"/>
        <v>0</v>
      </c>
      <c r="F331" s="23">
        <f t="shared" si="59"/>
        <v>0</v>
      </c>
      <c r="G331" s="23">
        <f t="shared" si="59"/>
        <v>0</v>
      </c>
      <c r="H331" s="23">
        <f t="shared" si="60"/>
        <v>0</v>
      </c>
      <c r="I331" s="23">
        <f t="shared" si="61"/>
        <v>0</v>
      </c>
      <c r="J331" s="23">
        <f t="shared" si="62"/>
        <v>0</v>
      </c>
      <c r="K331" s="23">
        <f t="shared" si="63"/>
        <v>0</v>
      </c>
      <c r="L331" s="23">
        <f t="shared" si="64"/>
        <v>0</v>
      </c>
      <c r="M331" s="23">
        <f t="shared" ca="1" si="56"/>
        <v>-2.5339176971137434E-4</v>
      </c>
      <c r="N331" s="23">
        <f t="shared" ca="1" si="65"/>
        <v>0</v>
      </c>
      <c r="O331" s="85">
        <f t="shared" ca="1" si="66"/>
        <v>0</v>
      </c>
      <c r="P331" s="23">
        <f t="shared" ca="1" si="67"/>
        <v>0</v>
      </c>
      <c r="Q331" s="23">
        <f t="shared" ca="1" si="68"/>
        <v>0</v>
      </c>
      <c r="R331" s="12">
        <f t="shared" ca="1" si="57"/>
        <v>2.5339176971137434E-4</v>
      </c>
    </row>
    <row r="332" spans="1:18" x14ac:dyDescent="0.2">
      <c r="A332" s="77"/>
      <c r="B332" s="77"/>
      <c r="C332" s="77"/>
      <c r="D332" s="78">
        <f t="shared" si="58"/>
        <v>0</v>
      </c>
      <c r="E332" s="78">
        <f t="shared" si="58"/>
        <v>0</v>
      </c>
      <c r="F332" s="23">
        <f t="shared" si="59"/>
        <v>0</v>
      </c>
      <c r="G332" s="23">
        <f t="shared" si="59"/>
        <v>0</v>
      </c>
      <c r="H332" s="23">
        <f t="shared" si="60"/>
        <v>0</v>
      </c>
      <c r="I332" s="23">
        <f t="shared" si="61"/>
        <v>0</v>
      </c>
      <c r="J332" s="23">
        <f t="shared" si="62"/>
        <v>0</v>
      </c>
      <c r="K332" s="23">
        <f t="shared" si="63"/>
        <v>0</v>
      </c>
      <c r="L332" s="23">
        <f t="shared" si="64"/>
        <v>0</v>
      </c>
      <c r="M332" s="23">
        <f t="shared" ca="1" si="56"/>
        <v>-2.5339176971137434E-4</v>
      </c>
      <c r="N332" s="23">
        <f t="shared" ca="1" si="65"/>
        <v>0</v>
      </c>
      <c r="O332" s="85">
        <f t="shared" ca="1" si="66"/>
        <v>0</v>
      </c>
      <c r="P332" s="23">
        <f t="shared" ca="1" si="67"/>
        <v>0</v>
      </c>
      <c r="Q332" s="23">
        <f t="shared" ca="1" si="68"/>
        <v>0</v>
      </c>
      <c r="R332" s="12">
        <f t="shared" ca="1" si="57"/>
        <v>2.5339176971137434E-4</v>
      </c>
    </row>
    <row r="333" spans="1:18" x14ac:dyDescent="0.2">
      <c r="A333" s="77"/>
      <c r="B333" s="77"/>
      <c r="C333" s="77"/>
      <c r="D333" s="78">
        <f t="shared" si="58"/>
        <v>0</v>
      </c>
      <c r="E333" s="78">
        <f t="shared" si="58"/>
        <v>0</v>
      </c>
      <c r="F333" s="23">
        <f t="shared" si="59"/>
        <v>0</v>
      </c>
      <c r="G333" s="23">
        <f t="shared" si="59"/>
        <v>0</v>
      </c>
      <c r="H333" s="23">
        <f t="shared" si="60"/>
        <v>0</v>
      </c>
      <c r="I333" s="23">
        <f t="shared" si="61"/>
        <v>0</v>
      </c>
      <c r="J333" s="23">
        <f t="shared" si="62"/>
        <v>0</v>
      </c>
      <c r="K333" s="23">
        <f t="shared" si="63"/>
        <v>0</v>
      </c>
      <c r="L333" s="23">
        <f t="shared" si="64"/>
        <v>0</v>
      </c>
      <c r="M333" s="23">
        <f t="shared" ca="1" si="56"/>
        <v>-2.5339176971137434E-4</v>
      </c>
      <c r="N333" s="23">
        <f t="shared" ca="1" si="65"/>
        <v>0</v>
      </c>
      <c r="O333" s="85">
        <f t="shared" ca="1" si="66"/>
        <v>0</v>
      </c>
      <c r="P333" s="23">
        <f t="shared" ca="1" si="67"/>
        <v>0</v>
      </c>
      <c r="Q333" s="23">
        <f t="shared" ca="1" si="68"/>
        <v>0</v>
      </c>
      <c r="R333" s="12">
        <f t="shared" ca="1" si="57"/>
        <v>2.5339176971137434E-4</v>
      </c>
    </row>
    <row r="334" spans="1:18" x14ac:dyDescent="0.2">
      <c r="A334" s="77"/>
      <c r="B334" s="77"/>
      <c r="C334" s="77"/>
      <c r="D334" s="78">
        <f t="shared" si="58"/>
        <v>0</v>
      </c>
      <c r="E334" s="78">
        <f t="shared" si="58"/>
        <v>0</v>
      </c>
      <c r="F334" s="23">
        <f t="shared" si="59"/>
        <v>0</v>
      </c>
      <c r="G334" s="23">
        <f t="shared" si="59"/>
        <v>0</v>
      </c>
      <c r="H334" s="23">
        <f t="shared" si="60"/>
        <v>0</v>
      </c>
      <c r="I334" s="23">
        <f t="shared" si="61"/>
        <v>0</v>
      </c>
      <c r="J334" s="23">
        <f t="shared" si="62"/>
        <v>0</v>
      </c>
      <c r="K334" s="23">
        <f t="shared" si="63"/>
        <v>0</v>
      </c>
      <c r="L334" s="23">
        <f t="shared" si="64"/>
        <v>0</v>
      </c>
      <c r="M334" s="23">
        <f t="shared" ca="1" si="56"/>
        <v>-2.5339176971137434E-4</v>
      </c>
      <c r="N334" s="23">
        <f t="shared" ca="1" si="65"/>
        <v>0</v>
      </c>
      <c r="O334" s="85">
        <f t="shared" ca="1" si="66"/>
        <v>0</v>
      </c>
      <c r="P334" s="23">
        <f t="shared" ca="1" si="67"/>
        <v>0</v>
      </c>
      <c r="Q334" s="23">
        <f t="shared" ca="1" si="68"/>
        <v>0</v>
      </c>
      <c r="R334" s="12">
        <f t="shared" ca="1" si="57"/>
        <v>2.5339176971137434E-4</v>
      </c>
    </row>
    <row r="335" spans="1:18" x14ac:dyDescent="0.2">
      <c r="A335" s="77"/>
      <c r="B335" s="77"/>
      <c r="C335" s="77"/>
      <c r="D335" s="78">
        <f t="shared" si="58"/>
        <v>0</v>
      </c>
      <c r="E335" s="78">
        <f t="shared" si="58"/>
        <v>0</v>
      </c>
      <c r="F335" s="23">
        <f t="shared" si="59"/>
        <v>0</v>
      </c>
      <c r="G335" s="23">
        <f t="shared" si="59"/>
        <v>0</v>
      </c>
      <c r="H335" s="23">
        <f t="shared" si="60"/>
        <v>0</v>
      </c>
      <c r="I335" s="23">
        <f t="shared" si="61"/>
        <v>0</v>
      </c>
      <c r="J335" s="23">
        <f t="shared" si="62"/>
        <v>0</v>
      </c>
      <c r="K335" s="23">
        <f t="shared" si="63"/>
        <v>0</v>
      </c>
      <c r="L335" s="23">
        <f t="shared" si="64"/>
        <v>0</v>
      </c>
      <c r="M335" s="23">
        <f t="shared" ca="1" si="56"/>
        <v>-2.5339176971137434E-4</v>
      </c>
      <c r="N335" s="23">
        <f t="shared" ca="1" si="65"/>
        <v>0</v>
      </c>
      <c r="O335" s="85">
        <f t="shared" ca="1" si="66"/>
        <v>0</v>
      </c>
      <c r="P335" s="23">
        <f t="shared" ca="1" si="67"/>
        <v>0</v>
      </c>
      <c r="Q335" s="23">
        <f t="shared" ca="1" si="68"/>
        <v>0</v>
      </c>
      <c r="R335" s="12">
        <f t="shared" ca="1" si="57"/>
        <v>2.5339176971137434E-4</v>
      </c>
    </row>
    <row r="336" spans="1:18" x14ac:dyDescent="0.2">
      <c r="A336" s="77"/>
      <c r="B336" s="77"/>
      <c r="C336" s="77"/>
      <c r="D336" s="78">
        <f t="shared" si="58"/>
        <v>0</v>
      </c>
      <c r="E336" s="78">
        <f t="shared" si="58"/>
        <v>0</v>
      </c>
      <c r="F336" s="23">
        <f t="shared" si="59"/>
        <v>0</v>
      </c>
      <c r="G336" s="23">
        <f t="shared" si="59"/>
        <v>0</v>
      </c>
      <c r="H336" s="23">
        <f t="shared" si="60"/>
        <v>0</v>
      </c>
      <c r="I336" s="23">
        <f t="shared" si="61"/>
        <v>0</v>
      </c>
      <c r="J336" s="23">
        <f t="shared" si="62"/>
        <v>0</v>
      </c>
      <c r="K336" s="23">
        <f t="shared" si="63"/>
        <v>0</v>
      </c>
      <c r="L336" s="23">
        <f t="shared" si="64"/>
        <v>0</v>
      </c>
      <c r="M336" s="23">
        <f t="shared" ca="1" si="56"/>
        <v>-2.5339176971137434E-4</v>
      </c>
      <c r="N336" s="23">
        <f t="shared" ca="1" si="65"/>
        <v>0</v>
      </c>
      <c r="O336" s="85">
        <f t="shared" ca="1" si="66"/>
        <v>0</v>
      </c>
      <c r="P336" s="23">
        <f t="shared" ca="1" si="67"/>
        <v>0</v>
      </c>
      <c r="Q336" s="23">
        <f t="shared" ca="1" si="68"/>
        <v>0</v>
      </c>
      <c r="R336" s="12">
        <f t="shared" ca="1" si="57"/>
        <v>2.5339176971137434E-4</v>
      </c>
    </row>
    <row r="337" spans="1:18" x14ac:dyDescent="0.2">
      <c r="A337" s="77"/>
      <c r="B337" s="77"/>
      <c r="C337" s="77"/>
      <c r="D337" s="78">
        <f t="shared" si="58"/>
        <v>0</v>
      </c>
      <c r="E337" s="78">
        <f t="shared" si="58"/>
        <v>0</v>
      </c>
      <c r="F337" s="23">
        <f t="shared" si="59"/>
        <v>0</v>
      </c>
      <c r="G337" s="23">
        <f t="shared" si="59"/>
        <v>0</v>
      </c>
      <c r="H337" s="23">
        <f t="shared" si="60"/>
        <v>0</v>
      </c>
      <c r="I337" s="23">
        <f t="shared" si="61"/>
        <v>0</v>
      </c>
      <c r="J337" s="23">
        <f t="shared" si="62"/>
        <v>0</v>
      </c>
      <c r="K337" s="23">
        <f t="shared" si="63"/>
        <v>0</v>
      </c>
      <c r="L337" s="23">
        <f t="shared" si="64"/>
        <v>0</v>
      </c>
      <c r="M337" s="23">
        <f t="shared" ca="1" si="56"/>
        <v>-2.5339176971137434E-4</v>
      </c>
      <c r="N337" s="23">
        <f t="shared" ca="1" si="65"/>
        <v>0</v>
      </c>
      <c r="O337" s="85">
        <f t="shared" ca="1" si="66"/>
        <v>0</v>
      </c>
      <c r="P337" s="23">
        <f t="shared" ca="1" si="67"/>
        <v>0</v>
      </c>
      <c r="Q337" s="23">
        <f t="shared" ca="1" si="68"/>
        <v>0</v>
      </c>
      <c r="R337" s="12">
        <f t="shared" ca="1" si="57"/>
        <v>2.5339176971137434E-4</v>
      </c>
    </row>
    <row r="338" spans="1:18" x14ac:dyDescent="0.2">
      <c r="A338" s="77"/>
      <c r="B338" s="77"/>
      <c r="C338" s="77"/>
      <c r="D338" s="78">
        <f t="shared" si="58"/>
        <v>0</v>
      </c>
      <c r="E338" s="78">
        <f t="shared" si="58"/>
        <v>0</v>
      </c>
      <c r="F338" s="23">
        <f t="shared" si="59"/>
        <v>0</v>
      </c>
      <c r="G338" s="23">
        <f t="shared" si="59"/>
        <v>0</v>
      </c>
      <c r="H338" s="23">
        <f t="shared" si="60"/>
        <v>0</v>
      </c>
      <c r="I338" s="23">
        <f t="shared" si="61"/>
        <v>0</v>
      </c>
      <c r="J338" s="23">
        <f t="shared" si="62"/>
        <v>0</v>
      </c>
      <c r="K338" s="23">
        <f t="shared" si="63"/>
        <v>0</v>
      </c>
      <c r="L338" s="23">
        <f t="shared" si="64"/>
        <v>0</v>
      </c>
      <c r="M338" s="23">
        <f t="shared" ca="1" si="56"/>
        <v>-2.5339176971137434E-4</v>
      </c>
      <c r="N338" s="23">
        <f t="shared" ca="1" si="65"/>
        <v>0</v>
      </c>
      <c r="O338" s="85">
        <f t="shared" ca="1" si="66"/>
        <v>0</v>
      </c>
      <c r="P338" s="23">
        <f t="shared" ca="1" si="67"/>
        <v>0</v>
      </c>
      <c r="Q338" s="23">
        <f t="shared" ca="1" si="68"/>
        <v>0</v>
      </c>
      <c r="R338" s="12">
        <f t="shared" ca="1" si="57"/>
        <v>2.5339176971137434E-4</v>
      </c>
    </row>
    <row r="339" spans="1:18" x14ac:dyDescent="0.2">
      <c r="A339" s="77"/>
      <c r="B339" s="77"/>
      <c r="C339" s="77"/>
      <c r="D339" s="78">
        <f t="shared" si="58"/>
        <v>0</v>
      </c>
      <c r="E339" s="78">
        <f t="shared" si="58"/>
        <v>0</v>
      </c>
      <c r="F339" s="23">
        <f t="shared" si="59"/>
        <v>0</v>
      </c>
      <c r="G339" s="23">
        <f t="shared" si="59"/>
        <v>0</v>
      </c>
      <c r="H339" s="23">
        <f t="shared" si="60"/>
        <v>0</v>
      </c>
      <c r="I339" s="23">
        <f t="shared" si="61"/>
        <v>0</v>
      </c>
      <c r="J339" s="23">
        <f t="shared" si="62"/>
        <v>0</v>
      </c>
      <c r="K339" s="23">
        <f t="shared" si="63"/>
        <v>0</v>
      </c>
      <c r="L339" s="23">
        <f t="shared" si="64"/>
        <v>0</v>
      </c>
      <c r="M339" s="23">
        <f t="shared" ca="1" si="56"/>
        <v>-2.5339176971137434E-4</v>
      </c>
      <c r="N339" s="23">
        <f t="shared" ca="1" si="65"/>
        <v>0</v>
      </c>
      <c r="O339" s="85">
        <f t="shared" ca="1" si="66"/>
        <v>0</v>
      </c>
      <c r="P339" s="23">
        <f t="shared" ca="1" si="67"/>
        <v>0</v>
      </c>
      <c r="Q339" s="23">
        <f t="shared" ca="1" si="68"/>
        <v>0</v>
      </c>
      <c r="R339" s="12">
        <f t="shared" ca="1" si="57"/>
        <v>2.5339176971137434E-4</v>
      </c>
    </row>
    <row r="340" spans="1:18" x14ac:dyDescent="0.2">
      <c r="A340" s="77"/>
      <c r="B340" s="77"/>
      <c r="C340" s="77"/>
      <c r="D340" s="78">
        <f t="shared" si="58"/>
        <v>0</v>
      </c>
      <c r="E340" s="78">
        <f t="shared" si="58"/>
        <v>0</v>
      </c>
      <c r="F340" s="23">
        <f t="shared" si="59"/>
        <v>0</v>
      </c>
      <c r="G340" s="23">
        <f t="shared" si="59"/>
        <v>0</v>
      </c>
      <c r="H340" s="23">
        <f t="shared" si="60"/>
        <v>0</v>
      </c>
      <c r="I340" s="23">
        <f t="shared" si="61"/>
        <v>0</v>
      </c>
      <c r="J340" s="23">
        <f t="shared" si="62"/>
        <v>0</v>
      </c>
      <c r="K340" s="23">
        <f t="shared" si="63"/>
        <v>0</v>
      </c>
      <c r="L340" s="23">
        <f t="shared" si="64"/>
        <v>0</v>
      </c>
      <c r="M340" s="23">
        <f t="shared" ca="1" si="56"/>
        <v>-2.5339176971137434E-4</v>
      </c>
      <c r="N340" s="23">
        <f t="shared" ca="1" si="65"/>
        <v>0</v>
      </c>
      <c r="O340" s="85">
        <f t="shared" ca="1" si="66"/>
        <v>0</v>
      </c>
      <c r="P340" s="23">
        <f t="shared" ca="1" si="67"/>
        <v>0</v>
      </c>
      <c r="Q340" s="23">
        <f t="shared" ca="1" si="68"/>
        <v>0</v>
      </c>
      <c r="R340" s="12">
        <f t="shared" ca="1" si="57"/>
        <v>2.5339176971137434E-4</v>
      </c>
    </row>
    <row r="341" spans="1:18" x14ac:dyDescent="0.2">
      <c r="A341" s="77"/>
      <c r="B341" s="77"/>
      <c r="C341" s="77"/>
      <c r="D341" s="78">
        <f t="shared" si="58"/>
        <v>0</v>
      </c>
      <c r="E341" s="78">
        <f t="shared" si="58"/>
        <v>0</v>
      </c>
      <c r="F341" s="23">
        <f t="shared" si="59"/>
        <v>0</v>
      </c>
      <c r="G341" s="23">
        <f t="shared" si="59"/>
        <v>0</v>
      </c>
      <c r="H341" s="23">
        <f t="shared" si="60"/>
        <v>0</v>
      </c>
      <c r="I341" s="23">
        <f t="shared" si="61"/>
        <v>0</v>
      </c>
      <c r="J341" s="23">
        <f t="shared" si="62"/>
        <v>0</v>
      </c>
      <c r="K341" s="23">
        <f t="shared" si="63"/>
        <v>0</v>
      </c>
      <c r="L341" s="23">
        <f t="shared" si="64"/>
        <v>0</v>
      </c>
      <c r="M341" s="23">
        <f t="shared" ca="1" si="56"/>
        <v>-2.5339176971137434E-4</v>
      </c>
      <c r="N341" s="23">
        <f t="shared" ca="1" si="65"/>
        <v>0</v>
      </c>
      <c r="O341" s="85">
        <f t="shared" ca="1" si="66"/>
        <v>0</v>
      </c>
      <c r="P341" s="23">
        <f t="shared" ca="1" si="67"/>
        <v>0</v>
      </c>
      <c r="Q341" s="23">
        <f t="shared" ca="1" si="68"/>
        <v>0</v>
      </c>
      <c r="R341" s="12">
        <f t="shared" ca="1" si="57"/>
        <v>2.5339176971137434E-4</v>
      </c>
    </row>
    <row r="342" spans="1:18" x14ac:dyDescent="0.2">
      <c r="A342" s="77"/>
      <c r="B342" s="77"/>
      <c r="C342" s="77"/>
      <c r="D342" s="78">
        <f>A342/A$18</f>
        <v>0</v>
      </c>
      <c r="E342" s="78">
        <f>B342/B$18</f>
        <v>0</v>
      </c>
      <c r="F342" s="23">
        <f>$C342*D342</f>
        <v>0</v>
      </c>
      <c r="G342" s="23">
        <f>$C342*E342</f>
        <v>0</v>
      </c>
      <c r="H342" s="23">
        <f>C342*D342*D342</f>
        <v>0</v>
      </c>
      <c r="I342" s="23">
        <f>C342*D342*D342*D342</f>
        <v>0</v>
      </c>
      <c r="J342" s="23">
        <f>C342*D342*D342*D342*D342</f>
        <v>0</v>
      </c>
      <c r="K342" s="23">
        <f>C342*E342*D342</f>
        <v>0</v>
      </c>
      <c r="L342" s="23">
        <f>C342*E342*D342*D342</f>
        <v>0</v>
      </c>
      <c r="M342" s="23">
        <f t="shared" ca="1" si="56"/>
        <v>-2.5339176971137434E-4</v>
      </c>
      <c r="N342" s="23">
        <f ca="1">C342*(M342-E342)^2</f>
        <v>0</v>
      </c>
      <c r="O342" s="85">
        <f ca="1">(C342*O$1-O$2*F342+O$3*H342)^2</f>
        <v>0</v>
      </c>
      <c r="P342" s="23">
        <f ca="1">(-C342*O$2+O$4*F342-O$5*H342)^2</f>
        <v>0</v>
      </c>
      <c r="Q342" s="23">
        <f ca="1">+(C342*O$3-F342*O$5+H342*O$6)^2</f>
        <v>0</v>
      </c>
      <c r="R342" s="12">
        <f t="shared" ca="1" si="57"/>
        <v>2.5339176971137434E-4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6919"/>
  <sheetViews>
    <sheetView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" customWidth="1"/>
    <col min="4" max="4" width="9.42578125" customWidth="1"/>
    <col min="5" max="5" width="12.28515625" customWidth="1"/>
    <col min="6" max="6" width="9.7109375" bestFit="1" customWidth="1"/>
    <col min="7" max="7" width="16.42578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6" ht="21" thickBot="1" x14ac:dyDescent="0.35">
      <c r="A1" s="1" t="s">
        <v>39</v>
      </c>
      <c r="F1" s="3">
        <v>52500.103000000003</v>
      </c>
      <c r="G1" s="3">
        <v>0.34395999999999999</v>
      </c>
      <c r="H1" s="3" t="s">
        <v>40</v>
      </c>
      <c r="R1" s="4" t="s">
        <v>9</v>
      </c>
      <c r="S1" s="6" t="s">
        <v>20</v>
      </c>
      <c r="Y1" s="4" t="s">
        <v>9</v>
      </c>
      <c r="Z1" s="6" t="s">
        <v>155</v>
      </c>
    </row>
    <row r="2" spans="1:26" ht="13.5" thickBot="1" x14ac:dyDescent="0.25">
      <c r="A2" t="s">
        <v>22</v>
      </c>
      <c r="B2" t="str">
        <f>H1</f>
        <v xml:space="preserve">EW        </v>
      </c>
      <c r="C2" s="3"/>
      <c r="D2" s="3"/>
      <c r="R2">
        <v>-1000</v>
      </c>
      <c r="S2">
        <f t="shared" ref="S2:S13" si="0">+D$11+D$12*R2+D$13*R2^2</f>
        <v>1.0149999999686982E-2</v>
      </c>
      <c r="Y2">
        <v>-1000</v>
      </c>
      <c r="Z2">
        <f t="shared" ref="Z2:Z24" si="1">V$3*SIN(RADIANS(V$4*Y2+V$5))</f>
        <v>8.988593881686411E-3</v>
      </c>
    </row>
    <row r="3" spans="1:26" ht="13.5" thickBot="1" x14ac:dyDescent="0.25">
      <c r="A3" s="94" t="s">
        <v>160</v>
      </c>
      <c r="F3" s="24" t="str">
        <f>"F"&amp;E19</f>
        <v>F40</v>
      </c>
      <c r="G3" s="25" t="str">
        <f>"G"&amp;E19</f>
        <v>G40</v>
      </c>
      <c r="R3">
        <v>0</v>
      </c>
      <c r="S3">
        <f t="shared" si="0"/>
        <v>7.4999999997089617E-3</v>
      </c>
      <c r="U3" t="s">
        <v>156</v>
      </c>
      <c r="V3">
        <v>1.0999999999999999E-2</v>
      </c>
      <c r="W3" s="92">
        <v>0.84668791957717859</v>
      </c>
      <c r="X3">
        <v>0.01</v>
      </c>
      <c r="Y3">
        <v>-500</v>
      </c>
      <c r="Z3">
        <f t="shared" si="1"/>
        <v>6.2362066319715417E-4</v>
      </c>
    </row>
    <row r="4" spans="1:26" ht="14.25" thickTop="1" thickBot="1" x14ac:dyDescent="0.25">
      <c r="A4" s="5" t="s">
        <v>38</v>
      </c>
      <c r="C4" s="8">
        <f>F1</f>
        <v>52500.103000000003</v>
      </c>
      <c r="D4" s="9">
        <f>G1</f>
        <v>0.34395999999999999</v>
      </c>
      <c r="R4">
        <v>1000</v>
      </c>
      <c r="S4">
        <f t="shared" si="0"/>
        <v>8.5899999997309413E-3</v>
      </c>
      <c r="U4" t="s">
        <v>157</v>
      </c>
      <c r="V4">
        <v>0.1031</v>
      </c>
      <c r="W4" s="93">
        <v>1.1401760834929773</v>
      </c>
      <c r="X4">
        <v>0.1</v>
      </c>
      <c r="Y4">
        <v>0</v>
      </c>
      <c r="Z4">
        <f t="shared" si="1"/>
        <v>-8.2130200051393071E-3</v>
      </c>
    </row>
    <row r="5" spans="1:26" ht="14.25" thickTop="1" thickBot="1" x14ac:dyDescent="0.25">
      <c r="C5" s="30" t="s">
        <v>36</v>
      </c>
      <c r="R5">
        <v>2000</v>
      </c>
      <c r="S5">
        <f t="shared" si="0"/>
        <v>1.3419999999752921E-2</v>
      </c>
      <c r="U5" t="s">
        <v>158</v>
      </c>
      <c r="V5">
        <v>228.3</v>
      </c>
      <c r="W5" s="40">
        <v>23.595812310128473</v>
      </c>
      <c r="X5">
        <v>10</v>
      </c>
      <c r="Y5">
        <v>500</v>
      </c>
      <c r="Z5">
        <f t="shared" si="1"/>
        <v>-1.0837848862257134E-2</v>
      </c>
    </row>
    <row r="6" spans="1:26" ht="14.25" x14ac:dyDescent="0.2">
      <c r="A6" s="5" t="s">
        <v>0</v>
      </c>
      <c r="C6" s="102" t="s">
        <v>162</v>
      </c>
      <c r="D6" s="103"/>
      <c r="E6" s="103"/>
      <c r="F6" s="103"/>
      <c r="R6">
        <v>3000</v>
      </c>
      <c r="S6">
        <f t="shared" si="0"/>
        <v>2.1989999999774901E-2</v>
      </c>
      <c r="U6" t="s">
        <v>159</v>
      </c>
      <c r="W6">
        <f>SUM(W21:W42)</f>
        <v>1.348374914952594E-3</v>
      </c>
      <c r="Y6">
        <v>1000</v>
      </c>
      <c r="Z6">
        <f t="shared" si="1"/>
        <v>-5.2656104373466767E-3</v>
      </c>
    </row>
    <row r="7" spans="1:26" x14ac:dyDescent="0.2">
      <c r="A7" t="s">
        <v>1</v>
      </c>
      <c r="C7">
        <v>52679.307500000003</v>
      </c>
      <c r="G7">
        <v>52679.315000000002</v>
      </c>
      <c r="R7">
        <v>4000</v>
      </c>
      <c r="S7">
        <f t="shared" si="0"/>
        <v>3.4299999999796882E-2</v>
      </c>
      <c r="Y7">
        <v>1500</v>
      </c>
      <c r="Z7">
        <f t="shared" si="1"/>
        <v>4.2892045656700763E-3</v>
      </c>
    </row>
    <row r="8" spans="1:26" x14ac:dyDescent="0.2">
      <c r="A8" t="s">
        <v>2</v>
      </c>
      <c r="C8">
        <v>0.34395999999999999</v>
      </c>
      <c r="D8" s="29"/>
      <c r="G8">
        <v>0.34395922000000001</v>
      </c>
      <c r="R8">
        <v>5000</v>
      </c>
      <c r="S8">
        <f t="shared" si="0"/>
        <v>5.0349999999818859E-2</v>
      </c>
      <c r="Y8">
        <v>2000</v>
      </c>
      <c r="Z8">
        <f t="shared" si="1"/>
        <v>1.0599934985294851E-2</v>
      </c>
    </row>
    <row r="9" spans="1:26" x14ac:dyDescent="0.2">
      <c r="A9" s="11" t="s">
        <v>29</v>
      </c>
      <c r="B9" s="12"/>
      <c r="C9" s="13">
        <v>-9.5</v>
      </c>
      <c r="D9" s="12" t="s">
        <v>30</v>
      </c>
      <c r="E9" s="12"/>
      <c r="R9">
        <v>6000</v>
      </c>
      <c r="S9">
        <f t="shared" si="0"/>
        <v>7.0139999999840844E-2</v>
      </c>
      <c r="Y9">
        <v>2500</v>
      </c>
      <c r="Z9">
        <f t="shared" si="1"/>
        <v>8.8935412169106332E-3</v>
      </c>
    </row>
    <row r="10" spans="1:26" ht="13.5" thickBot="1" x14ac:dyDescent="0.25">
      <c r="A10" s="12"/>
      <c r="B10" s="12"/>
      <c r="C10" s="4" t="s">
        <v>18</v>
      </c>
      <c r="D10" s="4" t="s">
        <v>19</v>
      </c>
      <c r="E10" s="12"/>
      <c r="R10">
        <v>7000</v>
      </c>
      <c r="S10">
        <f t="shared" si="0"/>
        <v>9.3669999999862821E-2</v>
      </c>
      <c r="Y10">
        <v>3000</v>
      </c>
      <c r="Z10">
        <f t="shared" si="1"/>
        <v>4.6063219102119077E-4</v>
      </c>
    </row>
    <row r="11" spans="1:26" x14ac:dyDescent="0.2">
      <c r="A11" s="12" t="s">
        <v>14</v>
      </c>
      <c r="B11" s="12"/>
      <c r="C11" s="23">
        <f ca="1">INTERCEPT(INDIRECT($G$3):G971,INDIRECT($F$3):F971)</f>
        <v>-3.9731107098738006E-2</v>
      </c>
      <c r="D11" s="3">
        <v>7.4999999997089617E-3</v>
      </c>
      <c r="E11" s="96">
        <v>-77.53383986000425</v>
      </c>
      <c r="F11" s="97">
        <v>1E-4</v>
      </c>
      <c r="G11" s="25">
        <f>+G7-C7</f>
        <v>7.4999999997089617E-3</v>
      </c>
      <c r="R11">
        <v>8000</v>
      </c>
      <c r="S11">
        <f t="shared" si="0"/>
        <v>0.12093999999988479</v>
      </c>
      <c r="Y11">
        <v>3500</v>
      </c>
      <c r="Z11">
        <f t="shared" si="1"/>
        <v>-8.3206700547827708E-3</v>
      </c>
    </row>
    <row r="12" spans="1:26" x14ac:dyDescent="0.2">
      <c r="A12" s="12" t="s">
        <v>15</v>
      </c>
      <c r="B12" s="12"/>
      <c r="C12" s="23">
        <f ca="1">SLOPE(INDIRECT($G$3):G971,INDIRECT($F$3):F971)</f>
        <v>1.9515244695973704E-5</v>
      </c>
      <c r="D12" s="3">
        <v>-7.799999999780205E-7</v>
      </c>
      <c r="E12" s="98">
        <v>6.6920254191063524</v>
      </c>
      <c r="F12" s="97">
        <v>9.9999999999999995E-7</v>
      </c>
      <c r="G12" s="25">
        <f>+G8-C8</f>
        <v>-7.799999999780205E-7</v>
      </c>
      <c r="R12">
        <v>9000</v>
      </c>
      <c r="S12">
        <f t="shared" si="0"/>
        <v>0.15194999999990677</v>
      </c>
      <c r="Y12">
        <v>4000</v>
      </c>
      <c r="Z12">
        <f t="shared" si="1"/>
        <v>-1.0808740761979765E-2</v>
      </c>
    </row>
    <row r="13" spans="1:26" ht="13.5" thickBot="1" x14ac:dyDescent="0.25">
      <c r="A13" s="12" t="s">
        <v>17</v>
      </c>
      <c r="B13" s="12"/>
      <c r="C13" s="3" t="s">
        <v>12</v>
      </c>
      <c r="D13" s="3">
        <v>1.87E-9</v>
      </c>
      <c r="E13" s="99">
        <v>1.0664368350831075</v>
      </c>
      <c r="F13" s="100">
        <v>1.0000000000000001E-9</v>
      </c>
      <c r="G13" s="101">
        <v>1.87E-9</v>
      </c>
      <c r="R13">
        <v>10000</v>
      </c>
      <c r="S13">
        <f t="shared" si="0"/>
        <v>0.18669999999992876</v>
      </c>
      <c r="Y13">
        <v>4500</v>
      </c>
      <c r="Z13">
        <f t="shared" si="1"/>
        <v>-5.1217597235762215E-3</v>
      </c>
    </row>
    <row r="14" spans="1:26" ht="13.5" thickBot="1" x14ac:dyDescent="0.25">
      <c r="A14" s="12"/>
      <c r="B14" s="12"/>
      <c r="C14" s="12"/>
      <c r="E14">
        <f>SUM(T21:T141)</f>
        <v>9.7130881239633807E-4</v>
      </c>
      <c r="Y14">
        <v>5000</v>
      </c>
      <c r="Z14">
        <f t="shared" si="1"/>
        <v>4.4389982598762754E-3</v>
      </c>
    </row>
    <row r="15" spans="1:26" ht="13.5" thickBot="1" x14ac:dyDescent="0.25">
      <c r="A15" s="14" t="s">
        <v>16</v>
      </c>
      <c r="B15" s="12"/>
      <c r="C15" s="15">
        <f ca="1">(C7+C11)+(C8+C12)*INT(MAX(F21:F3512))</f>
        <v>55888.596646125916</v>
      </c>
      <c r="D15" s="79" t="s">
        <v>87</v>
      </c>
      <c r="E15" s="80">
        <f>SQRT(E14/(S19-1))</f>
        <v>7.3458560215052841E-3</v>
      </c>
      <c r="F15" s="16" t="s">
        <v>43</v>
      </c>
      <c r="G15" s="13">
        <v>1</v>
      </c>
      <c r="Y15">
        <v>5500</v>
      </c>
      <c r="Z15">
        <f t="shared" si="1"/>
        <v>1.0642377130234729E-2</v>
      </c>
    </row>
    <row r="16" spans="1:26" x14ac:dyDescent="0.2">
      <c r="A16" s="18" t="s">
        <v>3</v>
      </c>
      <c r="B16" s="12"/>
      <c r="C16" s="19">
        <f ca="1">+C8+C12</f>
        <v>0.34397951524469594</v>
      </c>
      <c r="F16" s="16" t="s">
        <v>31</v>
      </c>
      <c r="G16" s="17">
        <f ca="1">NOW()+15018.5+$C$9/24</f>
        <v>60315.851816666662</v>
      </c>
      <c r="Y16">
        <v>6000</v>
      </c>
      <c r="Z16">
        <f t="shared" si="1"/>
        <v>8.7965312433579829E-3</v>
      </c>
    </row>
    <row r="17" spans="1:26" ht="13.5" thickBot="1" x14ac:dyDescent="0.25">
      <c r="A17" s="16" t="s">
        <v>28</v>
      </c>
      <c r="B17" s="12"/>
      <c r="C17" s="12">
        <f>COUNT(C21:C2170)</f>
        <v>22</v>
      </c>
      <c r="F17" s="16" t="s">
        <v>44</v>
      </c>
      <c r="G17" s="17">
        <f ca="1">ROUND(2*(G16-$C$7)/$C$8,0)/2+G15</f>
        <v>22203</v>
      </c>
      <c r="Y17">
        <v>6500</v>
      </c>
      <c r="Z17">
        <f t="shared" si="1"/>
        <v>2.9754234196864755E-4</v>
      </c>
    </row>
    <row r="18" spans="1:26" ht="14.25" thickTop="1" thickBot="1" x14ac:dyDescent="0.25">
      <c r="A18" s="18" t="s">
        <v>4</v>
      </c>
      <c r="B18" s="12"/>
      <c r="C18" s="21">
        <f ca="1">+C15</f>
        <v>55888.596646125916</v>
      </c>
      <c r="D18" s="22">
        <f ca="1">+C16</f>
        <v>0.34397951524469594</v>
      </c>
      <c r="F18" s="16" t="s">
        <v>32</v>
      </c>
      <c r="G18" s="25">
        <f ca="1">ROUND(2*(G16-$C$15)/$C$16,0)/2+G15</f>
        <v>12871.5</v>
      </c>
      <c r="Y18">
        <v>7000</v>
      </c>
      <c r="Z18">
        <f t="shared" si="1"/>
        <v>-8.4264888743087463E-3</v>
      </c>
    </row>
    <row r="19" spans="1:26" ht="13.5" thickTop="1" x14ac:dyDescent="0.2">
      <c r="A19" s="26" t="s">
        <v>34</v>
      </c>
      <c r="E19" s="27">
        <v>40</v>
      </c>
      <c r="F19" s="16" t="s">
        <v>33</v>
      </c>
      <c r="G19" s="20">
        <f ca="1">+$C$15+$C$16*G18-15018.5-$C$9/24</f>
        <v>45298.024809931354</v>
      </c>
      <c r="S19">
        <f>COUNT(S21:S69)</f>
        <v>19</v>
      </c>
      <c r="Y19">
        <v>7500</v>
      </c>
      <c r="Z19">
        <f t="shared" si="1"/>
        <v>-1.0777253851884773E-2</v>
      </c>
    </row>
    <row r="20" spans="1:26" ht="1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161</v>
      </c>
      <c r="J20" s="7" t="s">
        <v>27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  <c r="R20" s="42" t="s">
        <v>50</v>
      </c>
      <c r="S20" s="42" t="s">
        <v>52</v>
      </c>
      <c r="T20" s="42" t="s">
        <v>51</v>
      </c>
      <c r="U20" s="42" t="s">
        <v>146</v>
      </c>
      <c r="V20" s="6" t="s">
        <v>155</v>
      </c>
      <c r="W20" s="42" t="s">
        <v>50</v>
      </c>
      <c r="Y20">
        <v>8000</v>
      </c>
      <c r="Z20">
        <f t="shared" si="1"/>
        <v>-4.9767818024296267E-3</v>
      </c>
    </row>
    <row r="21" spans="1:26" ht="13.5" thickBot="1" x14ac:dyDescent="0.25">
      <c r="A21" s="32" t="s">
        <v>37</v>
      </c>
      <c r="B21" s="31" t="s">
        <v>35</v>
      </c>
      <c r="C21" s="32">
        <v>52500.103000000003</v>
      </c>
      <c r="D21" s="28"/>
      <c r="E21" s="95">
        <f t="shared" ref="E21:E42" si="2">+(C21-C$7)/C$8</f>
        <v>-521.00389580183696</v>
      </c>
      <c r="F21" s="95">
        <f t="shared" ref="F21:F41" si="3">ROUND(2*E21,0)/2</f>
        <v>-521</v>
      </c>
      <c r="G21">
        <f t="shared" ref="G21:G42" si="4">+C21-(C$7+F21*C$8)</f>
        <v>-1.3400000025285408E-3</v>
      </c>
      <c r="P21">
        <f t="shared" ref="P21:P42" si="5">+D$11+D$12*F21+D$13*F21^2</f>
        <v>8.4139746696975104E-3</v>
      </c>
      <c r="Q21" s="2">
        <f t="shared" ref="Q21:Q42" si="6">+C21-15018.5</f>
        <v>37481.603000000003</v>
      </c>
      <c r="R21">
        <f t="shared" ref="R21:R42" si="7">+(P21-G21)^2</f>
        <v>9.5140021906427302E-5</v>
      </c>
      <c r="T21">
        <f t="shared" ref="T21:T40" si="8">S21*R21</f>
        <v>0</v>
      </c>
      <c r="V21">
        <f t="shared" ref="V21:V42" si="9">V$3*SIN(RADIANS(V$4*F21+V$5))</f>
        <v>1.0380775365791616E-3</v>
      </c>
      <c r="W21">
        <f t="shared" ref="W21:W42" si="10">+(U21-V21)^2</f>
        <v>1.0776049719502606E-6</v>
      </c>
      <c r="Y21">
        <v>8500</v>
      </c>
      <c r="Z21">
        <f t="shared" si="1"/>
        <v>4.5878150102484985E-3</v>
      </c>
    </row>
    <row r="22" spans="1:26" x14ac:dyDescent="0.2">
      <c r="A22" s="34" t="s">
        <v>46</v>
      </c>
      <c r="B22" s="35" t="s">
        <v>42</v>
      </c>
      <c r="C22" s="36">
        <v>52652.307000000001</v>
      </c>
      <c r="D22" s="10"/>
      <c r="E22">
        <f t="shared" si="2"/>
        <v>-78.498953366676133</v>
      </c>
      <c r="F22">
        <f t="shared" si="3"/>
        <v>-78.5</v>
      </c>
      <c r="G22">
        <f t="shared" si="4"/>
        <v>3.5999999818159267E-4</v>
      </c>
      <c r="I22">
        <f t="shared" ref="I22:I40" si="11">+G22</f>
        <v>3.5999999818159267E-4</v>
      </c>
      <c r="P22">
        <f t="shared" si="5"/>
        <v>7.5727534072072365E-3</v>
      </c>
      <c r="Q22" s="2">
        <f t="shared" si="6"/>
        <v>37633.807000000001</v>
      </c>
      <c r="R22">
        <f t="shared" si="7"/>
        <v>5.2023811739411047E-5</v>
      </c>
      <c r="S22">
        <v>1</v>
      </c>
      <c r="T22">
        <f t="shared" si="8"/>
        <v>5.2023811739411047E-5</v>
      </c>
      <c r="U22">
        <f t="shared" ref="U22:U42" si="12">G22-P22</f>
        <v>-7.2127534090256438E-3</v>
      </c>
      <c r="V22">
        <f t="shared" si="9"/>
        <v>-7.1010096619049858E-3</v>
      </c>
      <c r="W22">
        <f t="shared" si="10"/>
        <v>1.2486665020565555E-8</v>
      </c>
      <c r="Y22">
        <v>9000</v>
      </c>
      <c r="Z22">
        <f t="shared" si="1"/>
        <v>1.0682477079006001E-2</v>
      </c>
    </row>
    <row r="23" spans="1:26" x14ac:dyDescent="0.2">
      <c r="A23" s="34" t="s">
        <v>47</v>
      </c>
      <c r="B23" s="35" t="s">
        <v>42</v>
      </c>
      <c r="C23" s="36">
        <v>52654.369599999998</v>
      </c>
      <c r="D23" s="10"/>
      <c r="E23">
        <f t="shared" si="2"/>
        <v>-72.50232585185617</v>
      </c>
      <c r="F23">
        <f t="shared" si="3"/>
        <v>-72.5</v>
      </c>
      <c r="G23">
        <f t="shared" si="4"/>
        <v>-8.0000000161817297E-4</v>
      </c>
      <c r="I23">
        <f t="shared" si="11"/>
        <v>-8.0000000161817297E-4</v>
      </c>
      <c r="P23">
        <f t="shared" si="5"/>
        <v>7.5663791872073683E-3</v>
      </c>
      <c r="Q23" s="2">
        <f t="shared" si="6"/>
        <v>37635.869599999998</v>
      </c>
      <c r="R23">
        <f t="shared" si="7"/>
        <v>6.9996300731213138E-5</v>
      </c>
      <c r="S23">
        <v>1</v>
      </c>
      <c r="T23">
        <f t="shared" si="8"/>
        <v>6.9996300731213138E-5</v>
      </c>
      <c r="U23">
        <f t="shared" si="12"/>
        <v>-8.3663791888255422E-3</v>
      </c>
      <c r="V23">
        <f t="shared" si="9"/>
        <v>-7.1912955944019672E-3</v>
      </c>
      <c r="W23">
        <f t="shared" si="10"/>
        <v>1.3808214538834289E-6</v>
      </c>
      <c r="Y23">
        <v>9500</v>
      </c>
      <c r="Z23">
        <f t="shared" si="1"/>
        <v>8.697585311182289E-3</v>
      </c>
    </row>
    <row r="24" spans="1:26" x14ac:dyDescent="0.2">
      <c r="A24" s="34" t="s">
        <v>46</v>
      </c>
      <c r="B24" s="35" t="s">
        <v>42</v>
      </c>
      <c r="C24" s="36">
        <v>52655.400600000001</v>
      </c>
      <c r="D24" s="10"/>
      <c r="E24">
        <f t="shared" si="2"/>
        <v>-69.504884288875942</v>
      </c>
      <c r="F24">
        <f t="shared" si="3"/>
        <v>-69.5</v>
      </c>
      <c r="G24">
        <f t="shared" si="4"/>
        <v>-1.680000001215376E-3</v>
      </c>
      <c r="I24">
        <f t="shared" si="11"/>
        <v>-1.680000001215376E-3</v>
      </c>
      <c r="P24">
        <f t="shared" si="5"/>
        <v>7.5632425672074342E-3</v>
      </c>
      <c r="Q24" s="2">
        <f t="shared" si="6"/>
        <v>37636.900600000001</v>
      </c>
      <c r="R24">
        <f t="shared" si="7"/>
        <v>8.5437533178703528E-5</v>
      </c>
      <c r="S24">
        <v>1</v>
      </c>
      <c r="T24">
        <f t="shared" si="8"/>
        <v>8.5437533178703528E-5</v>
      </c>
      <c r="U24">
        <f t="shared" si="12"/>
        <v>-9.243242568422811E-3</v>
      </c>
      <c r="V24">
        <f t="shared" si="9"/>
        <v>-7.2361248680205444E-3</v>
      </c>
      <c r="W24">
        <f t="shared" si="10"/>
        <v>4.0285214632680835E-6</v>
      </c>
      <c r="Y24">
        <v>10000</v>
      </c>
      <c r="Z24">
        <f t="shared" si="1"/>
        <v>1.3438700918773946E-4</v>
      </c>
    </row>
    <row r="25" spans="1:26" x14ac:dyDescent="0.2">
      <c r="A25" s="34" t="s">
        <v>46</v>
      </c>
      <c r="B25" s="35" t="s">
        <v>42</v>
      </c>
      <c r="C25" s="36">
        <v>52663.314299999998</v>
      </c>
      <c r="D25" s="10"/>
      <c r="E25">
        <f t="shared" si="2"/>
        <v>-46.497267124097093</v>
      </c>
      <c r="F25">
        <f t="shared" si="3"/>
        <v>-46.5</v>
      </c>
      <c r="G25">
        <f t="shared" si="4"/>
        <v>9.399999980814755E-4</v>
      </c>
      <c r="I25">
        <f t="shared" si="11"/>
        <v>9.399999980814755E-4</v>
      </c>
      <c r="P25">
        <f t="shared" si="5"/>
        <v>7.54031340720794E-3</v>
      </c>
      <c r="Q25" s="2">
        <f t="shared" si="6"/>
        <v>37644.814299999998</v>
      </c>
      <c r="R25">
        <f t="shared" si="7"/>
        <v>4.3564137098694612E-5</v>
      </c>
      <c r="S25">
        <v>1</v>
      </c>
      <c r="T25">
        <f t="shared" si="8"/>
        <v>4.3564137098694612E-5</v>
      </c>
      <c r="U25">
        <f t="shared" si="12"/>
        <v>-6.6003134091264645E-3</v>
      </c>
      <c r="V25">
        <f t="shared" si="9"/>
        <v>-7.5727149751714604E-3</v>
      </c>
      <c r="W25">
        <f t="shared" si="10"/>
        <v>9.455648056467606E-7</v>
      </c>
    </row>
    <row r="26" spans="1:26" x14ac:dyDescent="0.2">
      <c r="A26" s="34" t="s">
        <v>46</v>
      </c>
      <c r="B26" s="35" t="s">
        <v>42</v>
      </c>
      <c r="C26" s="36">
        <v>52664.347099999999</v>
      </c>
      <c r="D26" s="10"/>
      <c r="E26">
        <f t="shared" si="2"/>
        <v>-43.494592394474864</v>
      </c>
      <c r="F26">
        <f t="shared" si="3"/>
        <v>-43.5</v>
      </c>
      <c r="G26">
        <f t="shared" si="4"/>
        <v>1.8599999966681935E-3</v>
      </c>
      <c r="I26">
        <f t="shared" si="11"/>
        <v>1.8599999966681935E-3</v>
      </c>
      <c r="P26">
        <f t="shared" si="5"/>
        <v>7.5374685072080059E-3</v>
      </c>
      <c r="Q26" s="2">
        <f t="shared" si="6"/>
        <v>37645.847099999999</v>
      </c>
      <c r="R26">
        <f t="shared" si="7"/>
        <v>3.223364868817116E-5</v>
      </c>
      <c r="S26">
        <v>1</v>
      </c>
      <c r="T26">
        <f t="shared" si="8"/>
        <v>3.223364868817116E-5</v>
      </c>
      <c r="U26">
        <f t="shared" si="12"/>
        <v>-5.6774685105398124E-3</v>
      </c>
      <c r="V26">
        <f t="shared" si="9"/>
        <v>-7.6156739518394015E-3</v>
      </c>
      <c r="W26">
        <f t="shared" si="10"/>
        <v>3.7566403326833344E-6</v>
      </c>
    </row>
    <row r="27" spans="1:26" x14ac:dyDescent="0.2">
      <c r="A27" s="34" t="s">
        <v>46</v>
      </c>
      <c r="B27" s="35" t="s">
        <v>42</v>
      </c>
      <c r="C27" s="36">
        <v>52665.376100000001</v>
      </c>
      <c r="D27" s="10"/>
      <c r="E27">
        <f t="shared" si="2"/>
        <v>-40.502965461103919</v>
      </c>
      <c r="F27">
        <f t="shared" si="3"/>
        <v>-40.5</v>
      </c>
      <c r="G27">
        <f t="shared" si="4"/>
        <v>-1.0200000033364631E-3</v>
      </c>
      <c r="I27">
        <f t="shared" si="11"/>
        <v>-1.0200000033364631E-3</v>
      </c>
      <c r="P27">
        <f t="shared" si="5"/>
        <v>7.5346572672080718E-3</v>
      </c>
      <c r="Q27" s="2">
        <f t="shared" si="6"/>
        <v>37646.876100000001</v>
      </c>
      <c r="R27">
        <f t="shared" si="7"/>
        <v>7.3182161016480468E-5</v>
      </c>
      <c r="S27">
        <v>1</v>
      </c>
      <c r="T27">
        <f t="shared" si="8"/>
        <v>7.3182161016480468E-5</v>
      </c>
      <c r="U27">
        <f t="shared" si="12"/>
        <v>-8.5546572705445349E-3</v>
      </c>
      <c r="V27">
        <f t="shared" si="9"/>
        <v>-7.6584109955180066E-3</v>
      </c>
      <c r="W27">
        <f t="shared" si="10"/>
        <v>8.0325738549892739E-7</v>
      </c>
    </row>
    <row r="28" spans="1:26" x14ac:dyDescent="0.2">
      <c r="A28" s="34" t="s">
        <v>46</v>
      </c>
      <c r="B28" s="35" t="s">
        <v>35</v>
      </c>
      <c r="C28" s="36">
        <v>52668.300999999999</v>
      </c>
      <c r="D28" s="10"/>
      <c r="E28">
        <f t="shared" si="2"/>
        <v>-31.999360390752248</v>
      </c>
      <c r="F28">
        <f t="shared" si="3"/>
        <v>-32</v>
      </c>
      <c r="G28">
        <f t="shared" si="4"/>
        <v>2.1999999444233254E-4</v>
      </c>
      <c r="I28">
        <f t="shared" si="11"/>
        <v>2.1999999444233254E-4</v>
      </c>
      <c r="P28">
        <f t="shared" si="5"/>
        <v>7.5268748797082587E-3</v>
      </c>
      <c r="Q28" s="2">
        <f t="shared" si="6"/>
        <v>37649.800999999999</v>
      </c>
      <c r="R28">
        <f t="shared" si="7"/>
        <v>5.3390420588929944E-5</v>
      </c>
      <c r="S28">
        <v>1</v>
      </c>
      <c r="T28">
        <f t="shared" si="8"/>
        <v>5.3390420588929944E-5</v>
      </c>
      <c r="U28">
        <f t="shared" si="12"/>
        <v>-7.3068748852659262E-3</v>
      </c>
      <c r="V28">
        <f t="shared" si="9"/>
        <v>-7.778283196098976E-3</v>
      </c>
      <c r="W28">
        <f t="shared" si="10"/>
        <v>2.2222579552246932E-7</v>
      </c>
    </row>
    <row r="29" spans="1:26" x14ac:dyDescent="0.2">
      <c r="A29" s="34" t="s">
        <v>47</v>
      </c>
      <c r="B29" s="35" t="s">
        <v>35</v>
      </c>
      <c r="C29" s="36">
        <v>52669.331299999998</v>
      </c>
      <c r="D29" s="10"/>
      <c r="E29">
        <f t="shared" si="2"/>
        <v>-29.003953948146908</v>
      </c>
      <c r="F29">
        <f t="shared" si="3"/>
        <v>-29</v>
      </c>
      <c r="G29">
        <f t="shared" si="4"/>
        <v>-1.3600000020232983E-3</v>
      </c>
      <c r="I29">
        <f t="shared" si="11"/>
        <v>-1.3600000020232983E-3</v>
      </c>
      <c r="P29">
        <f t="shared" si="5"/>
        <v>7.5241926697083242E-3</v>
      </c>
      <c r="Q29" s="2">
        <f t="shared" si="6"/>
        <v>37650.831299999998</v>
      </c>
      <c r="R29">
        <f t="shared" si="7"/>
        <v>7.8928879428449863E-5</v>
      </c>
      <c r="S29">
        <v>1</v>
      </c>
      <c r="T29">
        <f t="shared" si="8"/>
        <v>7.8928879428449863E-5</v>
      </c>
      <c r="U29">
        <f t="shared" si="12"/>
        <v>-8.8841926717316225E-3</v>
      </c>
      <c r="V29">
        <f t="shared" si="9"/>
        <v>-7.8201580162095795E-3</v>
      </c>
      <c r="W29">
        <f t="shared" si="10"/>
        <v>1.1321697481519129E-6</v>
      </c>
    </row>
    <row r="30" spans="1:26" x14ac:dyDescent="0.2">
      <c r="A30" s="34" t="s">
        <v>47</v>
      </c>
      <c r="B30" s="35" t="s">
        <v>35</v>
      </c>
      <c r="C30" s="36">
        <v>52679.303699999997</v>
      </c>
      <c r="D30" s="10"/>
      <c r="E30">
        <f t="shared" si="2"/>
        <v>-1.1047796272436714E-2</v>
      </c>
      <c r="F30">
        <f t="shared" si="3"/>
        <v>0</v>
      </c>
      <c r="G30">
        <f t="shared" si="4"/>
        <v>-3.8000000058673322E-3</v>
      </c>
      <c r="I30">
        <f t="shared" si="11"/>
        <v>-3.8000000058673322E-3</v>
      </c>
      <c r="P30">
        <f t="shared" si="5"/>
        <v>7.4999999997089617E-3</v>
      </c>
      <c r="Q30" s="2">
        <f t="shared" si="6"/>
        <v>37660.803699999997</v>
      </c>
      <c r="R30">
        <f t="shared" si="7"/>
        <v>1.2769000012602424E-4</v>
      </c>
      <c r="S30">
        <v>1</v>
      </c>
      <c r="T30">
        <f t="shared" si="8"/>
        <v>1.2769000012602424E-4</v>
      </c>
      <c r="U30">
        <f t="shared" si="12"/>
        <v>-1.1300000005576294E-2</v>
      </c>
      <c r="V30">
        <f t="shared" si="9"/>
        <v>-8.2130200051393071E-3</v>
      </c>
      <c r="W30">
        <f t="shared" si="10"/>
        <v>9.5294455230979397E-6</v>
      </c>
    </row>
    <row r="31" spans="1:26" x14ac:dyDescent="0.2">
      <c r="A31" s="34" t="s">
        <v>48</v>
      </c>
      <c r="B31" s="35" t="s">
        <v>35</v>
      </c>
      <c r="C31" s="36">
        <v>53638.985000000001</v>
      </c>
      <c r="D31" s="10"/>
      <c r="E31">
        <f t="shared" si="2"/>
        <v>2790.0846028607921</v>
      </c>
      <c r="F31">
        <f t="shared" si="3"/>
        <v>2790</v>
      </c>
      <c r="G31">
        <f t="shared" si="4"/>
        <v>2.9099999999743886E-2</v>
      </c>
      <c r="I31">
        <f t="shared" si="11"/>
        <v>2.9099999999743886E-2</v>
      </c>
      <c r="P31">
        <f t="shared" si="5"/>
        <v>1.9880066999770282E-2</v>
      </c>
      <c r="Q31" s="2">
        <f t="shared" si="6"/>
        <v>38620.485000000001</v>
      </c>
      <c r="R31">
        <f t="shared" si="7"/>
        <v>8.5007164524002259E-5</v>
      </c>
      <c r="S31">
        <v>1</v>
      </c>
      <c r="T31">
        <f t="shared" si="8"/>
        <v>8.5007164524002259E-5</v>
      </c>
      <c r="U31">
        <f t="shared" si="12"/>
        <v>9.219932999973604E-3</v>
      </c>
      <c r="V31">
        <f t="shared" si="9"/>
        <v>4.4830460952081461E-3</v>
      </c>
      <c r="W31">
        <f t="shared" si="10"/>
        <v>2.2438097548538479E-5</v>
      </c>
    </row>
    <row r="32" spans="1:26" x14ac:dyDescent="0.2">
      <c r="A32" s="34" t="s">
        <v>48</v>
      </c>
      <c r="B32" s="35" t="s">
        <v>42</v>
      </c>
      <c r="C32" s="36">
        <v>53639.834999999999</v>
      </c>
      <c r="D32" s="10"/>
      <c r="E32">
        <f t="shared" si="2"/>
        <v>2792.5558204442277</v>
      </c>
      <c r="F32">
        <f t="shared" si="3"/>
        <v>2792.5</v>
      </c>
      <c r="G32">
        <f t="shared" si="4"/>
        <v>1.9199999995180406E-2</v>
      </c>
      <c r="I32">
        <f t="shared" si="11"/>
        <v>1.9199999995180406E-2</v>
      </c>
      <c r="P32">
        <f t="shared" si="5"/>
        <v>1.9904215187270341E-2</v>
      </c>
      <c r="Q32" s="2">
        <f t="shared" si="6"/>
        <v>38621.334999999999</v>
      </c>
      <c r="R32">
        <f t="shared" si="7"/>
        <v>4.9591903677026456E-7</v>
      </c>
      <c r="S32">
        <v>1</v>
      </c>
      <c r="T32">
        <f t="shared" si="8"/>
        <v>4.9591903677026456E-7</v>
      </c>
      <c r="U32">
        <f t="shared" si="12"/>
        <v>-7.0421519208993533E-4</v>
      </c>
      <c r="V32">
        <f t="shared" si="9"/>
        <v>4.4378125264638371E-3</v>
      </c>
      <c r="W32">
        <f t="shared" si="10"/>
        <v>2.6440449058375314E-5</v>
      </c>
    </row>
    <row r="33" spans="1:23" x14ac:dyDescent="0.2">
      <c r="A33" s="34" t="s">
        <v>48</v>
      </c>
      <c r="B33" s="35" t="s">
        <v>42</v>
      </c>
      <c r="C33" s="36">
        <v>53641.905500000001</v>
      </c>
      <c r="D33" s="10"/>
      <c r="E33">
        <f t="shared" si="2"/>
        <v>2798.5754157460115</v>
      </c>
      <c r="F33">
        <f t="shared" si="3"/>
        <v>2798.5</v>
      </c>
      <c r="G33">
        <f t="shared" si="4"/>
        <v>2.5939999999536667E-2</v>
      </c>
      <c r="I33">
        <f t="shared" si="11"/>
        <v>2.5939999999536667E-2</v>
      </c>
      <c r="P33">
        <f t="shared" si="5"/>
        <v>1.9962266207270471E-2</v>
      </c>
      <c r="Q33" s="2">
        <f t="shared" si="6"/>
        <v>38623.405500000001</v>
      </c>
      <c r="R33">
        <f t="shared" si="7"/>
        <v>3.5733301291201194E-5</v>
      </c>
      <c r="S33">
        <v>1</v>
      </c>
      <c r="T33">
        <f t="shared" si="8"/>
        <v>3.5733301291201194E-5</v>
      </c>
      <c r="U33">
        <f t="shared" si="12"/>
        <v>5.9777337922661961E-3</v>
      </c>
      <c r="V33">
        <f t="shared" si="9"/>
        <v>4.3288872871150453E-3</v>
      </c>
      <c r="W33">
        <f t="shared" si="10"/>
        <v>2.7186947975491636E-6</v>
      </c>
    </row>
    <row r="34" spans="1:23" x14ac:dyDescent="0.2">
      <c r="A34" s="34" t="s">
        <v>48</v>
      </c>
      <c r="B34" s="35" t="s">
        <v>35</v>
      </c>
      <c r="C34" s="36">
        <v>53643.797599999998</v>
      </c>
      <c r="D34" s="10"/>
      <c r="E34">
        <f t="shared" si="2"/>
        <v>2804.0763460867411</v>
      </c>
      <c r="F34">
        <f t="shared" si="3"/>
        <v>2804</v>
      </c>
      <c r="G34">
        <f t="shared" si="4"/>
        <v>2.6259999998728745E-2</v>
      </c>
      <c r="I34">
        <f t="shared" si="11"/>
        <v>2.6259999998728745E-2</v>
      </c>
      <c r="P34">
        <f t="shared" si="5"/>
        <v>2.0015597919770593E-2</v>
      </c>
      <c r="Q34" s="2">
        <f t="shared" si="6"/>
        <v>38625.297599999998</v>
      </c>
      <c r="R34">
        <f t="shared" si="7"/>
        <v>3.8992557323696892E-5</v>
      </c>
      <c r="S34">
        <v>1</v>
      </c>
      <c r="T34">
        <f t="shared" si="8"/>
        <v>3.8992557323696892E-5</v>
      </c>
      <c r="U34">
        <f t="shared" si="12"/>
        <v>6.2444020789581521E-3</v>
      </c>
      <c r="V34">
        <f t="shared" si="9"/>
        <v>4.2285955637121628E-3</v>
      </c>
      <c r="W34">
        <f t="shared" si="10"/>
        <v>4.0634759069081792E-6</v>
      </c>
    </row>
    <row r="35" spans="1:23" ht="13.5" thickBot="1" x14ac:dyDescent="0.25">
      <c r="A35" s="34" t="s">
        <v>48</v>
      </c>
      <c r="B35" s="35" t="s">
        <v>42</v>
      </c>
      <c r="C35" s="36">
        <v>53643.964200000002</v>
      </c>
      <c r="D35" s="10"/>
      <c r="E35">
        <f t="shared" si="2"/>
        <v>2804.5607047331073</v>
      </c>
      <c r="F35">
        <f t="shared" si="3"/>
        <v>2804.5</v>
      </c>
      <c r="G35">
        <f t="shared" si="4"/>
        <v>2.0879999996395782E-2</v>
      </c>
      <c r="I35">
        <f t="shared" si="11"/>
        <v>2.0879999996395782E-2</v>
      </c>
      <c r="P35">
        <f t="shared" si="5"/>
        <v>2.0020451867270604E-2</v>
      </c>
      <c r="Q35" s="2">
        <f t="shared" si="6"/>
        <v>38625.464200000002</v>
      </c>
      <c r="R35">
        <f t="shared" si="7"/>
        <v>7.3882298628259272E-7</v>
      </c>
      <c r="S35">
        <v>1</v>
      </c>
      <c r="T35">
        <f t="shared" si="8"/>
        <v>7.3882298628259272E-7</v>
      </c>
      <c r="U35">
        <f t="shared" si="12"/>
        <v>8.5954812912517747E-4</v>
      </c>
      <c r="V35">
        <f t="shared" si="9"/>
        <v>4.2194574484869579E-3</v>
      </c>
      <c r="W35">
        <f t="shared" si="10"/>
        <v>1.1288990634334142E-5</v>
      </c>
    </row>
    <row r="36" spans="1:23" x14ac:dyDescent="0.2">
      <c r="A36" s="25" t="s">
        <v>45</v>
      </c>
      <c r="B36" s="15" t="s">
        <v>35</v>
      </c>
      <c r="C36" s="85">
        <v>54074.100100000003</v>
      </c>
      <c r="D36" s="85">
        <v>1E-3</v>
      </c>
      <c r="E36" s="25">
        <f t="shared" si="2"/>
        <v>4055.1011745551828</v>
      </c>
      <c r="F36" s="104">
        <f t="shared" si="3"/>
        <v>4055</v>
      </c>
      <c r="G36" s="105">
        <f t="shared" si="4"/>
        <v>3.4800000001268927E-2</v>
      </c>
      <c r="I36">
        <f t="shared" si="11"/>
        <v>3.4800000001268927E-2</v>
      </c>
      <c r="P36">
        <f t="shared" si="5"/>
        <v>3.5085556749798089E-2</v>
      </c>
      <c r="Q36" s="2">
        <f t="shared" si="6"/>
        <v>39055.600100000003</v>
      </c>
      <c r="R36">
        <f t="shared" si="7"/>
        <v>8.1542656630546825E-8</v>
      </c>
      <c r="S36">
        <v>0.6</v>
      </c>
      <c r="T36">
        <f t="shared" si="8"/>
        <v>4.8925593978328093E-8</v>
      </c>
      <c r="U36">
        <f t="shared" si="12"/>
        <v>-2.8555674852916157E-4</v>
      </c>
      <c r="V36">
        <f t="shared" si="9"/>
        <v>-1.055405138839551E-2</v>
      </c>
      <c r="W36">
        <f t="shared" si="10"/>
        <v>1.0544198216896394E-4</v>
      </c>
    </row>
    <row r="37" spans="1:23" ht="13.5" thickBot="1" x14ac:dyDescent="0.25">
      <c r="A37" s="25" t="s">
        <v>45</v>
      </c>
      <c r="B37" s="15" t="s">
        <v>35</v>
      </c>
      <c r="C37" s="85">
        <v>54091.991300000002</v>
      </c>
      <c r="D37" s="85">
        <v>1.1000000000000001E-3</v>
      </c>
      <c r="E37" s="25">
        <f t="shared" si="2"/>
        <v>4107.1165251773427</v>
      </c>
      <c r="F37" s="106">
        <f t="shared" si="3"/>
        <v>4107</v>
      </c>
      <c r="G37" s="107">
        <f t="shared" si="4"/>
        <v>4.0079999998852145E-2</v>
      </c>
      <c r="I37">
        <f t="shared" si="11"/>
        <v>4.0079999998852145E-2</v>
      </c>
      <c r="P37">
        <f t="shared" si="5"/>
        <v>3.583866962979923E-2</v>
      </c>
      <c r="Q37" s="2">
        <f t="shared" si="6"/>
        <v>39073.491300000002</v>
      </c>
      <c r="R37">
        <f t="shared" si="7"/>
        <v>1.7988883299450535E-5</v>
      </c>
      <c r="S37">
        <v>1</v>
      </c>
      <c r="T37">
        <f t="shared" si="8"/>
        <v>1.7988883299450535E-5</v>
      </c>
      <c r="U37">
        <f t="shared" si="12"/>
        <v>4.2413303690529147E-3</v>
      </c>
      <c r="V37">
        <f t="shared" si="9"/>
        <v>-1.021820645759081E-2</v>
      </c>
      <c r="W37">
        <f t="shared" si="10"/>
        <v>2.0907820524106605E-4</v>
      </c>
    </row>
    <row r="38" spans="1:23" x14ac:dyDescent="0.2">
      <c r="A38" t="s">
        <v>45</v>
      </c>
      <c r="B38" s="3" t="s">
        <v>42</v>
      </c>
      <c r="C38" s="10">
        <v>54439.236199999999</v>
      </c>
      <c r="D38" s="10">
        <v>1.1999999999999999E-3</v>
      </c>
      <c r="E38">
        <f t="shared" si="2"/>
        <v>5116.666763577151</v>
      </c>
      <c r="F38">
        <f t="shared" si="3"/>
        <v>5116.5</v>
      </c>
      <c r="G38">
        <f t="shared" si="4"/>
        <v>5.7359999998880085E-2</v>
      </c>
      <c r="I38">
        <f t="shared" si="11"/>
        <v>5.7359999998880085E-2</v>
      </c>
      <c r="P38">
        <f t="shared" si="5"/>
        <v>5.2463060107321421E-2</v>
      </c>
      <c r="Q38" s="2">
        <f t="shared" si="6"/>
        <v>39420.736199999999</v>
      </c>
      <c r="R38">
        <f t="shared" si="7"/>
        <v>2.3980020301538571E-5</v>
      </c>
      <c r="S38">
        <v>1</v>
      </c>
      <c r="T38">
        <f t="shared" si="8"/>
        <v>2.3980020301538571E-5</v>
      </c>
      <c r="U38">
        <f t="shared" si="12"/>
        <v>4.8969398915586632E-3</v>
      </c>
      <c r="V38">
        <f t="shared" si="9"/>
        <v>6.4362705037934688E-3</v>
      </c>
      <c r="W38">
        <f t="shared" si="10"/>
        <v>2.3695387337631815E-6</v>
      </c>
    </row>
    <row r="39" spans="1:23" x14ac:dyDescent="0.2">
      <c r="A39" t="s">
        <v>45</v>
      </c>
      <c r="B39" s="3" t="s">
        <v>35</v>
      </c>
      <c r="C39" s="10">
        <v>54468.993900000001</v>
      </c>
      <c r="D39" s="10">
        <v>1.5E-3</v>
      </c>
      <c r="E39">
        <f t="shared" si="2"/>
        <v>5203.1817653215458</v>
      </c>
      <c r="F39">
        <f t="shared" si="3"/>
        <v>5203</v>
      </c>
      <c r="G39">
        <f t="shared" si="4"/>
        <v>6.2519999999494758E-2</v>
      </c>
      <c r="I39">
        <f t="shared" si="11"/>
        <v>6.2519999999494758E-2</v>
      </c>
      <c r="P39">
        <f t="shared" si="5"/>
        <v>5.4064820829823321E-2</v>
      </c>
      <c r="Q39" s="2">
        <f t="shared" si="6"/>
        <v>39450.493900000001</v>
      </c>
      <c r="R39">
        <f t="shared" si="7"/>
        <v>7.1490054791245768E-5</v>
      </c>
      <c r="S39">
        <v>1</v>
      </c>
      <c r="T39">
        <f t="shared" si="8"/>
        <v>7.1490054791245768E-5</v>
      </c>
      <c r="U39">
        <f t="shared" si="12"/>
        <v>8.4551791696714368E-3</v>
      </c>
      <c r="V39">
        <f t="shared" si="9"/>
        <v>7.7413391055258613E-3</v>
      </c>
      <c r="W39">
        <f t="shared" si="10"/>
        <v>5.0956763717935931E-7</v>
      </c>
    </row>
    <row r="40" spans="1:23" ht="13.5" thickBot="1" x14ac:dyDescent="0.25">
      <c r="A40" t="s">
        <v>45</v>
      </c>
      <c r="B40" s="3" t="s">
        <v>42</v>
      </c>
      <c r="C40" s="10">
        <v>54469.166400000002</v>
      </c>
      <c r="D40" s="10">
        <v>8.9999999999999998E-4</v>
      </c>
      <c r="E40" s="90">
        <f t="shared" si="2"/>
        <v>5203.6832771252448</v>
      </c>
      <c r="F40" s="90">
        <f t="shared" si="3"/>
        <v>5203.5</v>
      </c>
      <c r="G40">
        <f t="shared" si="4"/>
        <v>6.3040000000910368E-2</v>
      </c>
      <c r="I40">
        <f t="shared" si="11"/>
        <v>6.3040000000910368E-2</v>
      </c>
      <c r="O40">
        <f ca="1">+C$11+C$12*$F40</f>
        <v>6.181646867676116E-2</v>
      </c>
      <c r="P40">
        <f t="shared" si="5"/>
        <v>5.4074160907323331E-2</v>
      </c>
      <c r="Q40" s="2">
        <f t="shared" si="6"/>
        <v>39450.666400000002</v>
      </c>
      <c r="R40">
        <f t="shared" si="7"/>
        <v>8.0386270652093618E-5</v>
      </c>
      <c r="S40">
        <v>1</v>
      </c>
      <c r="T40">
        <f t="shared" si="8"/>
        <v>8.0386270652093618E-5</v>
      </c>
      <c r="U40">
        <f t="shared" si="12"/>
        <v>8.9658390935870372E-3</v>
      </c>
      <c r="V40">
        <f t="shared" si="9"/>
        <v>7.7483671143104924E-3</v>
      </c>
      <c r="W40">
        <f t="shared" si="10"/>
        <v>1.4822380203235473E-6</v>
      </c>
    </row>
    <row r="41" spans="1:23" x14ac:dyDescent="0.2">
      <c r="A41" s="28" t="s">
        <v>41</v>
      </c>
      <c r="B41" s="33" t="s">
        <v>42</v>
      </c>
      <c r="C41" s="28">
        <v>54794.7402</v>
      </c>
      <c r="D41" s="28">
        <v>4.0000000000000002E-4</v>
      </c>
      <c r="E41">
        <f t="shared" si="2"/>
        <v>6150.2288056750713</v>
      </c>
      <c r="F41">
        <f t="shared" si="3"/>
        <v>6150</v>
      </c>
      <c r="G41">
        <f t="shared" si="4"/>
        <v>7.8699999998207204E-2</v>
      </c>
      <c r="O41">
        <f ca="1">+C$11+C$12*$F41</f>
        <v>8.0287647781500271E-2</v>
      </c>
      <c r="P41">
        <f t="shared" si="5"/>
        <v>7.3431074999844137E-2</v>
      </c>
      <c r="Q41" s="2">
        <f t="shared" si="6"/>
        <v>39776.2402</v>
      </c>
      <c r="R41">
        <f t="shared" si="7"/>
        <v>2.7761570638375247E-5</v>
      </c>
      <c r="U41">
        <f t="shared" si="12"/>
        <v>5.268924998363067E-3</v>
      </c>
      <c r="V41">
        <f t="shared" si="9"/>
        <v>6.7169193545642443E-3</v>
      </c>
      <c r="W41">
        <f t="shared" si="10"/>
        <v>2.096687655590462E-6</v>
      </c>
    </row>
    <row r="42" spans="1:23" x14ac:dyDescent="0.2">
      <c r="A42" s="86" t="s">
        <v>145</v>
      </c>
      <c r="B42" s="87" t="s">
        <v>42</v>
      </c>
      <c r="C42" s="86">
        <v>55888.769</v>
      </c>
      <c r="D42" s="86">
        <v>2E-3</v>
      </c>
      <c r="E42">
        <f t="shared" si="2"/>
        <v>9330.9149319688277</v>
      </c>
      <c r="F42">
        <f>ROUND(2*E42,0)/2-0.5</f>
        <v>9330.5</v>
      </c>
      <c r="G42">
        <f t="shared" si="4"/>
        <v>0.14271999999618856</v>
      </c>
      <c r="O42">
        <f ca="1">+C$11+C$12*$F42</f>
        <v>0.14235588353704465</v>
      </c>
      <c r="P42">
        <f t="shared" si="5"/>
        <v>0.16302110056741403</v>
      </c>
      <c r="Q42" s="2">
        <f t="shared" si="6"/>
        <v>40870.269</v>
      </c>
      <c r="R42">
        <f t="shared" si="7"/>
        <v>4.1213468440301119E-4</v>
      </c>
      <c r="U42">
        <f t="shared" si="12"/>
        <v>-2.0301100571225472E-2</v>
      </c>
      <c r="V42">
        <f t="shared" si="9"/>
        <v>1.0318472407594441E-2</v>
      </c>
      <c r="W42">
        <f t="shared" si="10"/>
        <v>9.3755824940527845E-4</v>
      </c>
    </row>
    <row r="43" spans="1:23" x14ac:dyDescent="0.2">
      <c r="A43" s="34"/>
      <c r="B43" s="35"/>
      <c r="C43" s="36"/>
      <c r="D43" s="10"/>
      <c r="Q43" s="2"/>
    </row>
    <row r="44" spans="1:23" x14ac:dyDescent="0.2">
      <c r="A44" s="34"/>
      <c r="B44" s="35"/>
      <c r="C44" s="36"/>
      <c r="D44" s="10"/>
      <c r="Q44" s="2"/>
    </row>
    <row r="45" spans="1:23" x14ac:dyDescent="0.2">
      <c r="A45" s="34"/>
      <c r="B45" s="35"/>
      <c r="C45" s="36"/>
      <c r="D45" s="10"/>
      <c r="Q45" s="2"/>
    </row>
    <row r="46" spans="1:23" x14ac:dyDescent="0.2">
      <c r="A46" s="34"/>
      <c r="B46" s="35"/>
      <c r="C46" s="36"/>
      <c r="D46" s="10"/>
      <c r="Q46" s="2"/>
    </row>
    <row r="47" spans="1:23" x14ac:dyDescent="0.2">
      <c r="C47" s="10"/>
      <c r="D47" s="10"/>
    </row>
    <row r="48" spans="1:23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42"/>
  <sheetViews>
    <sheetView workbookViewId="0">
      <selection activeCell="A21" sqref="A21:B39"/>
    </sheetView>
  </sheetViews>
  <sheetFormatPr defaultRowHeight="12.75" x14ac:dyDescent="0.2"/>
  <cols>
    <col min="1" max="1" width="9.140625" style="12"/>
    <col min="2" max="2" width="10.7109375" style="12" customWidth="1"/>
    <col min="3" max="6" width="9.140625" style="12"/>
    <col min="7" max="7" width="10.7109375" style="12" customWidth="1"/>
    <col min="8" max="8" width="12.42578125" style="12" bestFit="1" customWidth="1"/>
    <col min="9" max="13" width="9.140625" style="12"/>
    <col min="14" max="14" width="12.140625" style="12" customWidth="1"/>
    <col min="15" max="15" width="11" style="12" customWidth="1"/>
    <col min="16" max="16384" width="9.140625" style="12"/>
  </cols>
  <sheetData>
    <row r="1" spans="1:28" ht="18.75" thickBot="1" x14ac:dyDescent="0.25">
      <c r="A1" s="44" t="s">
        <v>56</v>
      </c>
      <c r="D1" s="18" t="s">
        <v>126</v>
      </c>
      <c r="M1" s="45" t="s">
        <v>57</v>
      </c>
      <c r="N1" s="12" t="s">
        <v>58</v>
      </c>
      <c r="O1" s="12">
        <f ca="1">H18*J18-I18*I18</f>
        <v>2.2137432014018854E-2</v>
      </c>
      <c r="P1" s="12" t="s">
        <v>135</v>
      </c>
      <c r="U1" s="6" t="s">
        <v>114</v>
      </c>
      <c r="V1" s="76" t="s">
        <v>116</v>
      </c>
      <c r="AA1" s="12">
        <v>1</v>
      </c>
      <c r="AB1" s="12" t="s">
        <v>59</v>
      </c>
    </row>
    <row r="2" spans="1:28" x14ac:dyDescent="0.2">
      <c r="M2" s="45" t="s">
        <v>60</v>
      </c>
      <c r="N2" s="12" t="s">
        <v>61</v>
      </c>
      <c r="O2" s="12">
        <f ca="1">+F18*J18-H18*I18</f>
        <v>0.1073943828577324</v>
      </c>
      <c r="P2" s="12" t="s">
        <v>136</v>
      </c>
      <c r="U2" s="12">
        <v>-0.1</v>
      </c>
      <c r="V2" s="12">
        <f t="shared" ref="V2:V24" ca="1" si="0">+E$4+E$5*U2+E$6*U2^2</f>
        <v>-3.7396879953756745E-3</v>
      </c>
      <c r="AA2" s="12">
        <v>2</v>
      </c>
      <c r="AB2" s="12" t="s">
        <v>62</v>
      </c>
    </row>
    <row r="3" spans="1:28" ht="13.5" thickBot="1" x14ac:dyDescent="0.25">
      <c r="A3" s="12" t="s">
        <v>63</v>
      </c>
      <c r="B3" s="12" t="s">
        <v>64</v>
      </c>
      <c r="E3" s="46" t="s">
        <v>65</v>
      </c>
      <c r="F3" s="46" t="s">
        <v>66</v>
      </c>
      <c r="G3" s="46" t="s">
        <v>67</v>
      </c>
      <c r="H3" s="46" t="s">
        <v>68</v>
      </c>
      <c r="M3" s="45" t="s">
        <v>69</v>
      </c>
      <c r="N3" s="12" t="s">
        <v>70</v>
      </c>
      <c r="O3" s="12">
        <f ca="1">+F18*I18-H18*H18</f>
        <v>0.12315307840201006</v>
      </c>
      <c r="P3" s="12" t="s">
        <v>137</v>
      </c>
      <c r="U3" s="12">
        <v>-0.05</v>
      </c>
      <c r="V3" s="12">
        <f t="shared" ca="1" si="0"/>
        <v>-2.3534882924246244E-3</v>
      </c>
      <c r="AA3" s="12">
        <v>3</v>
      </c>
      <c r="AB3" s="12" t="s">
        <v>71</v>
      </c>
    </row>
    <row r="4" spans="1:28" x14ac:dyDescent="0.2">
      <c r="A4" s="12" t="s">
        <v>72</v>
      </c>
      <c r="B4" s="12" t="s">
        <v>73</v>
      </c>
      <c r="D4" s="47" t="s">
        <v>74</v>
      </c>
      <c r="E4" s="48">
        <f ca="1">(G18*O1-K18*O2+L18*O3)/O7</f>
        <v>-3.0058686685577145E-4</v>
      </c>
      <c r="F4" s="49">
        <f ca="1">+E7/O7*O18</f>
        <v>9.2896361245409307E-4</v>
      </c>
      <c r="G4" s="50">
        <f>+B18</f>
        <v>1</v>
      </c>
      <c r="H4" s="51">
        <f ca="1">ABS(F4/E4)</f>
        <v>3.0904996687690662</v>
      </c>
      <c r="M4" s="45" t="s">
        <v>75</v>
      </c>
      <c r="N4" s="12" t="s">
        <v>76</v>
      </c>
      <c r="O4" s="12">
        <f ca="1">+C18*J18-H18*H18</f>
        <v>3.2641119425985052</v>
      </c>
      <c r="P4" s="12" t="s">
        <v>138</v>
      </c>
      <c r="U4" s="12">
        <v>0</v>
      </c>
      <c r="V4" s="12">
        <f t="shared" ca="1" si="0"/>
        <v>-3.0058686685577145E-4</v>
      </c>
      <c r="AA4" s="12">
        <v>4</v>
      </c>
      <c r="AB4" s="12" t="s">
        <v>77</v>
      </c>
    </row>
    <row r="5" spans="1:28" x14ac:dyDescent="0.2">
      <c r="A5" s="12" t="s">
        <v>78</v>
      </c>
      <c r="B5" s="52">
        <v>40323</v>
      </c>
      <c r="D5" s="53" t="s">
        <v>79</v>
      </c>
      <c r="E5" s="54">
        <f ca="1">+(-G18*O2+K18*O4-L18*O5)/O7</f>
        <v>4.7725045737555087E-2</v>
      </c>
      <c r="F5" s="55">
        <f ca="1">P18*E7/O7</f>
        <v>1.1245664013877015E-2</v>
      </c>
      <c r="G5" s="56">
        <f>+B18/A18</f>
        <v>1E-4</v>
      </c>
      <c r="H5" s="51">
        <f ca="1">ABS(F5/E5)</f>
        <v>0.23563443135744852</v>
      </c>
      <c r="M5" s="45" t="s">
        <v>80</v>
      </c>
      <c r="N5" s="12" t="s">
        <v>81</v>
      </c>
      <c r="O5" s="12">
        <f ca="1">+C18*I18-F18*H18</f>
        <v>6.5898068071697544</v>
      </c>
      <c r="P5" s="12" t="s">
        <v>139</v>
      </c>
      <c r="U5" s="12">
        <v>0.05</v>
      </c>
      <c r="V5" s="12">
        <f t="shared" ca="1" si="0"/>
        <v>2.4190162813308843E-3</v>
      </c>
      <c r="AA5" s="12">
        <v>5</v>
      </c>
      <c r="AB5" s="12" t="s">
        <v>82</v>
      </c>
    </row>
    <row r="6" spans="1:28" ht="13.5" thickBot="1" x14ac:dyDescent="0.25">
      <c r="D6" s="57" t="s">
        <v>83</v>
      </c>
      <c r="E6" s="58">
        <f ca="1">+(G18*O3-K18*O5+L18*O6)/O7</f>
        <v>0.13334034452356053</v>
      </c>
      <c r="F6" s="59">
        <f ca="1">Q18*E7/O7</f>
        <v>2.3746117990415507E-2</v>
      </c>
      <c r="G6" s="60">
        <f>+B18/A18^2</f>
        <v>1E-8</v>
      </c>
      <c r="H6" s="51">
        <f ca="1">ABS(F6/E6)</f>
        <v>0.17808652043957854</v>
      </c>
      <c r="M6" s="61" t="s">
        <v>84</v>
      </c>
      <c r="N6" s="62" t="s">
        <v>85</v>
      </c>
      <c r="O6" s="62">
        <f ca="1">+C18*H18-F18*F18</f>
        <v>14.495334497000002</v>
      </c>
      <c r="P6" s="12" t="s">
        <v>140</v>
      </c>
      <c r="U6" s="12">
        <v>0.1</v>
      </c>
      <c r="V6" s="12">
        <f t="shared" ca="1" si="0"/>
        <v>5.805321152135343E-3</v>
      </c>
      <c r="AA6" s="12">
        <v>6</v>
      </c>
      <c r="AB6" s="12" t="s">
        <v>86</v>
      </c>
    </row>
    <row r="7" spans="1:28" x14ac:dyDescent="0.2">
      <c r="D7" s="64" t="s">
        <v>87</v>
      </c>
      <c r="E7" s="65">
        <f ca="1">SQRT(N18/(B15-3))</f>
        <v>2.8549852041547482E-3</v>
      </c>
      <c r="G7" s="66">
        <f>+B22</f>
        <v>-8.0000000161817297E-4</v>
      </c>
      <c r="M7" s="45" t="s">
        <v>88</v>
      </c>
      <c r="N7" s="67" t="s">
        <v>89</v>
      </c>
      <c r="O7" s="12">
        <f ca="1">+C18*O1-F18*O2+H18*O3</f>
        <v>0.20907745633317035</v>
      </c>
      <c r="U7" s="12">
        <v>0.15</v>
      </c>
      <c r="V7" s="12">
        <f t="shared" ca="1" si="0"/>
        <v>9.8583277455576036E-3</v>
      </c>
      <c r="AA7" s="12">
        <v>7</v>
      </c>
      <c r="AB7" s="12" t="s">
        <v>90</v>
      </c>
    </row>
    <row r="8" spans="1:28" x14ac:dyDescent="0.2">
      <c r="A8" s="63">
        <v>21</v>
      </c>
      <c r="B8" s="12" t="s">
        <v>94</v>
      </c>
      <c r="C8" s="81">
        <v>21</v>
      </c>
      <c r="D8" s="64" t="s">
        <v>128</v>
      </c>
      <c r="F8" s="82">
        <f ca="1">CORREL(INDIRECT(E12):INDIRECT(E13),INDIRECT(M12):INDIRECT(M13))</f>
        <v>0.99243805270045848</v>
      </c>
      <c r="G8" s="65"/>
      <c r="K8" s="66"/>
      <c r="N8" s="67"/>
      <c r="U8" s="12">
        <v>0.2</v>
      </c>
      <c r="V8" s="12">
        <f t="shared" ca="1" si="0"/>
        <v>1.4578036061597667E-2</v>
      </c>
      <c r="AA8" s="12">
        <v>8</v>
      </c>
      <c r="AB8" s="12" t="s">
        <v>91</v>
      </c>
    </row>
    <row r="9" spans="1:28" x14ac:dyDescent="0.2">
      <c r="A9" s="63">
        <f>20+COUNT(A21:A1449)</f>
        <v>39</v>
      </c>
      <c r="B9" s="12" t="s">
        <v>96</v>
      </c>
      <c r="C9" s="81">
        <f>A9</f>
        <v>39</v>
      </c>
      <c r="E9" s="68">
        <f ca="1">E6*G6</f>
        <v>1.3334034452356053E-9</v>
      </c>
      <c r="F9" s="69">
        <f ca="1">H6</f>
        <v>0.17808652043957854</v>
      </c>
      <c r="G9" s="70">
        <f ca="1">F8</f>
        <v>0.99243805270045848</v>
      </c>
      <c r="K9" s="66"/>
      <c r="N9" s="67"/>
      <c r="U9" s="12">
        <v>0.25</v>
      </c>
      <c r="V9" s="12">
        <f t="shared" ca="1" si="0"/>
        <v>1.9964446100255533E-2</v>
      </c>
      <c r="AA9" s="12">
        <v>9</v>
      </c>
      <c r="AB9" s="12" t="s">
        <v>35</v>
      </c>
    </row>
    <row r="10" spans="1:28" x14ac:dyDescent="0.2">
      <c r="A10" s="88" t="s">
        <v>2</v>
      </c>
      <c r="B10" s="89">
        <f>'Active 1'!C8</f>
        <v>0.34395922000000001</v>
      </c>
      <c r="D10" s="12" t="s">
        <v>129</v>
      </c>
      <c r="E10" s="12">
        <f ca="1">2*E9*365.2422/B10</f>
        <v>2.8318194687465105E-6</v>
      </c>
      <c r="F10" s="12">
        <f ca="1">F9*E10</f>
        <v>5.043088757021219E-7</v>
      </c>
      <c r="G10" s="12" t="s">
        <v>130</v>
      </c>
      <c r="U10" s="12">
        <v>0.3</v>
      </c>
      <c r="V10" s="12">
        <f t="shared" ca="1" si="0"/>
        <v>2.6017557861531204E-2</v>
      </c>
      <c r="AA10" s="12">
        <v>10</v>
      </c>
      <c r="AB10" s="12" t="s">
        <v>92</v>
      </c>
    </row>
    <row r="11" spans="1:28" x14ac:dyDescent="0.2">
      <c r="A11" s="71"/>
      <c r="B11" s="71"/>
      <c r="U11" s="12">
        <v>0.35</v>
      </c>
      <c r="V11" s="12">
        <f t="shared" ca="1" si="0"/>
        <v>3.2737371345424669E-2</v>
      </c>
      <c r="AA11" s="12">
        <v>11</v>
      </c>
      <c r="AB11" s="12" t="s">
        <v>93</v>
      </c>
    </row>
    <row r="12" spans="1:28" x14ac:dyDescent="0.2">
      <c r="C12" s="3" t="str">
        <f t="shared" ref="C12:F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U12" s="12">
        <v>0.4</v>
      </c>
      <c r="V12" s="12">
        <f t="shared" ca="1" si="0"/>
        <v>4.0123886551935953E-2</v>
      </c>
      <c r="AA12" s="12">
        <v>12</v>
      </c>
      <c r="AB12" s="12" t="s">
        <v>95</v>
      </c>
    </row>
    <row r="13" spans="1:28" x14ac:dyDescent="0.2">
      <c r="C13" s="3" t="str">
        <f t="shared" si="1"/>
        <v>C39</v>
      </c>
      <c r="D13" s="3" t="str">
        <f t="shared" si="1"/>
        <v>D39</v>
      </c>
      <c r="E13" s="3" t="str">
        <f t="shared" si="1"/>
        <v>E39</v>
      </c>
      <c r="F13" s="3" t="str">
        <f t="shared" si="1"/>
        <v>F39</v>
      </c>
      <c r="G13" s="3" t="str">
        <f t="shared" ref="G13:Q13" si="3">G$15&amp;$C9</f>
        <v>G39</v>
      </c>
      <c r="H13" s="3" t="str">
        <f t="shared" si="3"/>
        <v>H39</v>
      </c>
      <c r="I13" s="3" t="str">
        <f t="shared" si="3"/>
        <v>I39</v>
      </c>
      <c r="J13" s="3" t="str">
        <f t="shared" si="3"/>
        <v>J39</v>
      </c>
      <c r="K13" s="3" t="str">
        <f t="shared" si="3"/>
        <v>K39</v>
      </c>
      <c r="L13" s="3" t="str">
        <f t="shared" si="3"/>
        <v>L39</v>
      </c>
      <c r="M13" s="3" t="str">
        <f t="shared" si="3"/>
        <v>M39</v>
      </c>
      <c r="N13" s="3" t="str">
        <f t="shared" si="3"/>
        <v>N39</v>
      </c>
      <c r="O13" s="3" t="str">
        <f t="shared" si="3"/>
        <v>O39</v>
      </c>
      <c r="P13" s="3" t="str">
        <f t="shared" si="3"/>
        <v>P39</v>
      </c>
      <c r="Q13" s="3" t="str">
        <f t="shared" si="3"/>
        <v>Q39</v>
      </c>
      <c r="U13" s="12">
        <v>0.45</v>
      </c>
      <c r="V13" s="12">
        <f t="shared" ca="1" si="0"/>
        <v>4.8177103481065027E-2</v>
      </c>
      <c r="AA13" s="12">
        <v>13</v>
      </c>
      <c r="AB13" s="12" t="s">
        <v>97</v>
      </c>
    </row>
    <row r="14" spans="1:28" x14ac:dyDescent="0.2">
      <c r="O14" s="67"/>
      <c r="U14" s="12">
        <v>0.5</v>
      </c>
      <c r="V14" s="12">
        <f t="shared" ca="1" si="0"/>
        <v>5.6897022132811906E-2</v>
      </c>
      <c r="AA14" s="12">
        <v>14</v>
      </c>
      <c r="AB14" s="12" t="s">
        <v>98</v>
      </c>
    </row>
    <row r="15" spans="1:28" x14ac:dyDescent="0.2">
      <c r="A15" s="18" t="s">
        <v>102</v>
      </c>
      <c r="B15" s="18">
        <f>C9-C8+1</f>
        <v>19</v>
      </c>
      <c r="C15" s="3" t="str">
        <f t="shared" ref="C15:Q15" si="4">VLOOKUP(C16,$AA1:$AB26,2,FALSE)</f>
        <v>C</v>
      </c>
      <c r="D15" s="3" t="str">
        <f t="shared" si="4"/>
        <v>D</v>
      </c>
      <c r="E15" s="3" t="str">
        <f t="shared" si="4"/>
        <v>E</v>
      </c>
      <c r="F15" s="3" t="str">
        <f t="shared" si="4"/>
        <v>F</v>
      </c>
      <c r="G15" s="3" t="str">
        <f t="shared" si="4"/>
        <v>G</v>
      </c>
      <c r="H15" s="3" t="str">
        <f t="shared" si="4"/>
        <v>H</v>
      </c>
      <c r="I15" s="3" t="str">
        <f t="shared" si="4"/>
        <v>I</v>
      </c>
      <c r="J15" s="3" t="str">
        <f t="shared" si="4"/>
        <v>J</v>
      </c>
      <c r="K15" s="3" t="str">
        <f t="shared" si="4"/>
        <v>K</v>
      </c>
      <c r="L15" s="3" t="str">
        <f t="shared" si="4"/>
        <v>L</v>
      </c>
      <c r="M15" s="3" t="str">
        <f t="shared" si="4"/>
        <v>M</v>
      </c>
      <c r="N15" s="3" t="str">
        <f t="shared" si="4"/>
        <v>N</v>
      </c>
      <c r="O15" s="3" t="str">
        <f t="shared" si="4"/>
        <v>O</v>
      </c>
      <c r="P15" s="3" t="str">
        <f t="shared" si="4"/>
        <v>P</v>
      </c>
      <c r="Q15" s="3" t="str">
        <f t="shared" si="4"/>
        <v>Q</v>
      </c>
      <c r="U15" s="12">
        <v>0.55000000000000004</v>
      </c>
      <c r="V15" s="12">
        <f t="shared" ca="1" si="0"/>
        <v>6.6283642507176596E-2</v>
      </c>
      <c r="AA15" s="12">
        <v>15</v>
      </c>
      <c r="AB15" s="12" t="s">
        <v>99</v>
      </c>
    </row>
    <row r="16" spans="1:28" x14ac:dyDescent="0.2">
      <c r="A16" s="3"/>
      <c r="B16" s="71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U16" s="12">
        <v>0.6</v>
      </c>
      <c r="V16" s="12">
        <f t="shared" ca="1" si="0"/>
        <v>7.6336964604159063E-2</v>
      </c>
      <c r="AA16" s="12">
        <v>16</v>
      </c>
      <c r="AB16" s="12" t="s">
        <v>100</v>
      </c>
    </row>
    <row r="17" spans="1:28" x14ac:dyDescent="0.2">
      <c r="A17" s="18" t="s">
        <v>101</v>
      </c>
      <c r="U17" s="12">
        <v>0.65</v>
      </c>
      <c r="V17" s="12">
        <f t="shared" ca="1" si="0"/>
        <v>8.7056988423759363E-2</v>
      </c>
      <c r="AA17" s="12">
        <v>17</v>
      </c>
      <c r="AB17" s="12" t="s">
        <v>103</v>
      </c>
    </row>
    <row r="18" spans="1:28" x14ac:dyDescent="0.2">
      <c r="A18" s="72">
        <v>10000</v>
      </c>
      <c r="B18" s="72">
        <v>1</v>
      </c>
      <c r="C18" s="12">
        <f ca="1">SUM(INDIRECT(C12):INDIRECT(C13))</f>
        <v>18.600000000000001</v>
      </c>
      <c r="D18" s="83">
        <f ca="1">SUM(INDIRECT(D12):INDIRECT(D13))</f>
        <v>3.7262499999999998</v>
      </c>
      <c r="E18" s="83">
        <f ca="1">SUM(INDIRECT(E12):INDIRECT(E13))</f>
        <v>0.37339999996038387</v>
      </c>
      <c r="F18" s="18">
        <f ca="1">SUM(INDIRECT(F12):INDIRECT(F13))</f>
        <v>3.5640499999999995</v>
      </c>
      <c r="G18" s="18">
        <f ca="1">SUM(INDIRECT(G12):INDIRECT(G13))</f>
        <v>0.35947999995987628</v>
      </c>
      <c r="H18" s="18">
        <f ca="1">SUM(INDIRECT(H12):INDIRECT(H13))</f>
        <v>1.4622466074999998</v>
      </c>
      <c r="I18" s="18">
        <f ca="1">SUM(INDIRECT(I12):INDIRECT(I13))</f>
        <v>0.63447993702312511</v>
      </c>
      <c r="J18" s="18">
        <f ca="1">SUM(INDIRECT(J12):INDIRECT(J13))</f>
        <v>0.29044500450235289</v>
      </c>
      <c r="K18" s="18">
        <f ca="1">SUM(INDIRECT(K12):INDIRECT(K13))</f>
        <v>0.15331625299565638</v>
      </c>
      <c r="L18" s="18">
        <f ca="1">SUM(INDIRECT(L12):INDIRECT(L13))</f>
        <v>6.8569088853162041E-2</v>
      </c>
      <c r="N18" s="12">
        <f ca="1">SUM(INDIRECT(N12):INDIRECT(N13))</f>
        <v>1.3041504825508045E-4</v>
      </c>
      <c r="O18" s="12">
        <f ca="1">SQRT(SUM(INDIRECT(O12):INDIRECT(O13)))</f>
        <v>6.8030247174425379E-2</v>
      </c>
      <c r="P18" s="12">
        <f ca="1">SQRT(SUM(INDIRECT(P12):INDIRECT(P13)))</f>
        <v>0.82354711449195805</v>
      </c>
      <c r="Q18" s="12">
        <f ca="1">SQRT(SUM(INDIRECT(Q12):INDIRECT(Q13)))</f>
        <v>1.7389855260890188</v>
      </c>
      <c r="U18" s="12">
        <v>0.7</v>
      </c>
      <c r="V18" s="12">
        <f t="shared" ca="1" si="0"/>
        <v>9.8443713965977439E-2</v>
      </c>
      <c r="AA18" s="12">
        <v>18</v>
      </c>
      <c r="AB18" s="12" t="s">
        <v>104</v>
      </c>
    </row>
    <row r="19" spans="1:28" x14ac:dyDescent="0.2">
      <c r="A19" s="73" t="s">
        <v>105</v>
      </c>
      <c r="F19" s="74" t="s">
        <v>106</v>
      </c>
      <c r="G19" s="74" t="s">
        <v>107</v>
      </c>
      <c r="H19" s="74" t="s">
        <v>108</v>
      </c>
      <c r="I19" s="74" t="s">
        <v>109</v>
      </c>
      <c r="J19" s="74" t="s">
        <v>110</v>
      </c>
      <c r="K19" s="74" t="s">
        <v>111</v>
      </c>
      <c r="L19" s="74" t="s">
        <v>112</v>
      </c>
      <c r="M19" s="75"/>
      <c r="N19" s="75"/>
      <c r="O19" s="75"/>
      <c r="P19" s="75"/>
      <c r="Q19" s="75"/>
      <c r="U19" s="12">
        <v>0.75</v>
      </c>
      <c r="V19" s="12">
        <f t="shared" ca="1" si="0"/>
        <v>0.11049714123081333</v>
      </c>
      <c r="AA19" s="12">
        <v>19</v>
      </c>
      <c r="AB19" s="12" t="s">
        <v>113</v>
      </c>
    </row>
    <row r="20" spans="1:28" ht="15" thickBot="1" x14ac:dyDescent="0.25">
      <c r="A20" s="6" t="s">
        <v>114</v>
      </c>
      <c r="B20" s="6" t="s">
        <v>115</v>
      </c>
      <c r="C20" s="6" t="s">
        <v>131</v>
      </c>
      <c r="D20" s="6" t="s">
        <v>114</v>
      </c>
      <c r="E20" s="6" t="s">
        <v>115</v>
      </c>
      <c r="F20" s="6" t="s">
        <v>132</v>
      </c>
      <c r="G20" s="6" t="s">
        <v>133</v>
      </c>
      <c r="H20" s="6" t="s">
        <v>141</v>
      </c>
      <c r="I20" s="6" t="s">
        <v>142</v>
      </c>
      <c r="J20" s="6" t="s">
        <v>143</v>
      </c>
      <c r="K20" s="42" t="s">
        <v>134</v>
      </c>
      <c r="L20" s="6" t="s">
        <v>144</v>
      </c>
      <c r="M20" s="76" t="s">
        <v>116</v>
      </c>
      <c r="N20" s="42" t="s">
        <v>127</v>
      </c>
      <c r="O20" s="42" t="s">
        <v>117</v>
      </c>
      <c r="P20" s="42" t="s">
        <v>118</v>
      </c>
      <c r="Q20" s="42" t="s">
        <v>119</v>
      </c>
      <c r="R20" s="41" t="s">
        <v>120</v>
      </c>
      <c r="U20" s="12">
        <v>0.8</v>
      </c>
      <c r="V20" s="12">
        <f t="shared" ca="1" si="0"/>
        <v>0.12321727021826705</v>
      </c>
      <c r="AA20" s="12">
        <v>20</v>
      </c>
      <c r="AB20" s="12" t="s">
        <v>121</v>
      </c>
    </row>
    <row r="21" spans="1:28" x14ac:dyDescent="0.2">
      <c r="A21" s="77">
        <v>-78.5</v>
      </c>
      <c r="B21" s="77">
        <v>3.5999999818159267E-4</v>
      </c>
      <c r="C21" s="84">
        <v>1</v>
      </c>
      <c r="D21" s="78">
        <f t="shared" ref="D21:D84" si="5">A21/A$18</f>
        <v>-7.8499999999999993E-3</v>
      </c>
      <c r="E21" s="78">
        <f t="shared" ref="E21:E84" si="6">B21/B$18</f>
        <v>3.5999999818159267E-4</v>
      </c>
      <c r="F21" s="23">
        <f t="shared" ref="F21:F84" si="7">$C21*D21</f>
        <v>-7.8499999999999993E-3</v>
      </c>
      <c r="G21" s="23">
        <f t="shared" ref="G21:G84" si="8">$C21*E21</f>
        <v>3.5999999818159267E-4</v>
      </c>
      <c r="H21" s="23">
        <f t="shared" ref="H21:H84" si="9">C21*D21*D21</f>
        <v>6.1622499999999995E-5</v>
      </c>
      <c r="I21" s="23">
        <f t="shared" ref="I21:I84" si="10">C21*D21*D21*D21</f>
        <v>-4.837366249999999E-7</v>
      </c>
      <c r="J21" s="23">
        <f t="shared" ref="J21:J84" si="11">C21*D21*D21*D21*D21</f>
        <v>3.797332506249999E-9</v>
      </c>
      <c r="K21" s="23">
        <f t="shared" ref="K21:K84" si="12">C21*E21*D21</f>
        <v>-2.8259999857255023E-6</v>
      </c>
      <c r="L21" s="23">
        <f t="shared" ref="L21:L84" si="13">C21*E21*D21*D21</f>
        <v>2.2184099887945192E-8</v>
      </c>
      <c r="M21" s="23">
        <f t="shared" ref="M21:M84" ca="1" si="14">+E$4+E$5*D21+E$6*D21^2</f>
        <v>-6.6701171051517579E-4</v>
      </c>
      <c r="N21" s="23">
        <f t="shared" ref="N21:N84" ca="1" si="15">C21*(M21-E21)^2</f>
        <v>1.0547530498002559E-6</v>
      </c>
      <c r="O21" s="85">
        <f t="shared" ref="O21:O84" ca="1" si="16">(C21*O$1-O$2*F21+O$3*H21)^2</f>
        <v>5.284512207195881E-4</v>
      </c>
      <c r="P21" s="23">
        <f t="shared" ref="P21:P84" ca="1" si="17">(-C21*O$2+O$4*F21-O$5*H21)^2</f>
        <v>1.7801894923173221E-2</v>
      </c>
      <c r="Q21" s="23">
        <f t="shared" ref="Q21:Q84" ca="1" si="18">+(C21*O$3-F21*O$5+H21*O$6)^2</f>
        <v>3.0897307848520354E-2</v>
      </c>
      <c r="R21" s="12">
        <f t="shared" ref="R21:R84" ca="1" si="19">+E21-M21</f>
        <v>1.0270117086967684E-3</v>
      </c>
      <c r="U21" s="12">
        <v>0.85</v>
      </c>
      <c r="V21" s="12">
        <f t="shared" ca="1" si="0"/>
        <v>0.13660410092833852</v>
      </c>
      <c r="AA21" s="12">
        <v>21</v>
      </c>
      <c r="AB21" s="12" t="s">
        <v>122</v>
      </c>
    </row>
    <row r="22" spans="1:28" x14ac:dyDescent="0.2">
      <c r="A22" s="77">
        <v>-72.5</v>
      </c>
      <c r="B22" s="77">
        <v>-8.0000000161817297E-4</v>
      </c>
      <c r="C22" s="77">
        <v>1</v>
      </c>
      <c r="D22" s="78">
        <f t="shared" si="5"/>
        <v>-7.2500000000000004E-3</v>
      </c>
      <c r="E22" s="78">
        <f t="shared" si="6"/>
        <v>-8.0000000161817297E-4</v>
      </c>
      <c r="F22" s="23">
        <f t="shared" si="7"/>
        <v>-7.2500000000000004E-3</v>
      </c>
      <c r="G22" s="23">
        <f t="shared" si="8"/>
        <v>-8.0000000161817297E-4</v>
      </c>
      <c r="H22" s="23">
        <f t="shared" si="9"/>
        <v>5.2562500000000004E-5</v>
      </c>
      <c r="I22" s="23">
        <f t="shared" si="10"/>
        <v>-3.8107812500000005E-7</v>
      </c>
      <c r="J22" s="23">
        <f t="shared" si="11"/>
        <v>2.7628164062500004E-9</v>
      </c>
      <c r="K22" s="23">
        <f t="shared" si="12"/>
        <v>5.800000011731754E-6</v>
      </c>
      <c r="L22" s="23">
        <f t="shared" si="13"/>
        <v>-4.205000008505522E-8</v>
      </c>
      <c r="M22" s="23">
        <f t="shared" ca="1" si="14"/>
        <v>-6.3958474659402619E-4</v>
      </c>
      <c r="N22" s="23">
        <f t="shared" ca="1" si="15"/>
        <v>2.573305404446205E-8</v>
      </c>
      <c r="O22" s="85">
        <f t="shared" ca="1" si="16"/>
        <v>5.2544167207644297E-4</v>
      </c>
      <c r="P22" s="23">
        <f t="shared" ca="1" si="17"/>
        <v>1.7267424132378174E-2</v>
      </c>
      <c r="Q22" s="23">
        <f t="shared" ca="1" si="18"/>
        <v>2.947782996422621E-2</v>
      </c>
      <c r="R22" s="12">
        <f t="shared" ca="1" si="19"/>
        <v>-1.6041525502414678E-4</v>
      </c>
      <c r="U22" s="12">
        <v>0.9</v>
      </c>
      <c r="V22" s="12">
        <f t="shared" ca="1" si="0"/>
        <v>0.15065763336102783</v>
      </c>
      <c r="AA22" s="12">
        <v>22</v>
      </c>
      <c r="AB22" s="12" t="s">
        <v>123</v>
      </c>
    </row>
    <row r="23" spans="1:28" x14ac:dyDescent="0.2">
      <c r="A23" s="77">
        <v>-69.5</v>
      </c>
      <c r="B23" s="77">
        <v>-1.680000001215376E-3</v>
      </c>
      <c r="C23" s="77">
        <v>1</v>
      </c>
      <c r="D23" s="78">
        <f t="shared" si="5"/>
        <v>-6.9499999999999996E-3</v>
      </c>
      <c r="E23" s="78">
        <f t="shared" si="6"/>
        <v>-1.680000001215376E-3</v>
      </c>
      <c r="F23" s="23">
        <f t="shared" si="7"/>
        <v>-6.9499999999999996E-3</v>
      </c>
      <c r="G23" s="23">
        <f t="shared" si="8"/>
        <v>-1.680000001215376E-3</v>
      </c>
      <c r="H23" s="23">
        <f t="shared" si="9"/>
        <v>4.8302499999999994E-5</v>
      </c>
      <c r="I23" s="23">
        <f t="shared" si="10"/>
        <v>-3.3570237499999995E-7</v>
      </c>
      <c r="J23" s="23">
        <f t="shared" si="11"/>
        <v>2.3331315062499995E-9</v>
      </c>
      <c r="K23" s="23">
        <f t="shared" si="12"/>
        <v>1.1676000008446863E-5</v>
      </c>
      <c r="L23" s="23">
        <f t="shared" si="13"/>
        <v>-8.1148200058705687E-8</v>
      </c>
      <c r="M23" s="23">
        <f t="shared" ca="1" si="14"/>
        <v>-6.2583526274042993E-4</v>
      </c>
      <c r="N23" s="23">
        <f t="shared" ca="1" si="15"/>
        <v>1.1112632958439512E-6</v>
      </c>
      <c r="O23" s="85">
        <f t="shared" ca="1" si="16"/>
        <v>5.2394164282204027E-4</v>
      </c>
      <c r="P23" s="23">
        <f t="shared" ca="1" si="17"/>
        <v>1.7003707515556674E-2</v>
      </c>
      <c r="Q23" s="23">
        <f t="shared" ca="1" si="18"/>
        <v>2.8781935674288866E-2</v>
      </c>
      <c r="R23" s="12">
        <f t="shared" ca="1" si="19"/>
        <v>-1.0541647384749459E-3</v>
      </c>
      <c r="U23" s="12">
        <v>0.95</v>
      </c>
      <c r="V23" s="12">
        <f t="shared" ca="1" si="0"/>
        <v>0.16537786751633493</v>
      </c>
      <c r="AA23" s="12">
        <v>23</v>
      </c>
      <c r="AB23" s="12" t="s">
        <v>124</v>
      </c>
    </row>
    <row r="24" spans="1:28" x14ac:dyDescent="0.2">
      <c r="A24" s="77">
        <v>-46.5</v>
      </c>
      <c r="B24" s="77">
        <v>9.399999980814755E-4</v>
      </c>
      <c r="C24" s="77">
        <v>1</v>
      </c>
      <c r="D24" s="78">
        <f t="shared" si="5"/>
        <v>-4.6499999999999996E-3</v>
      </c>
      <c r="E24" s="78">
        <f t="shared" si="6"/>
        <v>9.399999980814755E-4</v>
      </c>
      <c r="F24" s="23">
        <f t="shared" si="7"/>
        <v>-4.6499999999999996E-3</v>
      </c>
      <c r="G24" s="23">
        <f t="shared" si="8"/>
        <v>9.399999980814755E-4</v>
      </c>
      <c r="H24" s="23">
        <f t="shared" si="9"/>
        <v>2.1622499999999995E-5</v>
      </c>
      <c r="I24" s="23">
        <f t="shared" si="10"/>
        <v>-1.0054462499999997E-7</v>
      </c>
      <c r="J24" s="23">
        <f t="shared" si="11"/>
        <v>4.675325062499998E-10</v>
      </c>
      <c r="K24" s="23">
        <f t="shared" si="12"/>
        <v>-4.3709999910788611E-6</v>
      </c>
      <c r="L24" s="23">
        <f t="shared" si="13"/>
        <v>2.0325149958516704E-8</v>
      </c>
      <c r="M24" s="23">
        <f t="shared" ca="1" si="14"/>
        <v>-5.1962517793594182E-4</v>
      </c>
      <c r="N24" s="23">
        <f t="shared" ca="1" si="15"/>
        <v>2.1305056544638761E-6</v>
      </c>
      <c r="O24" s="85">
        <f t="shared" ca="1" si="16"/>
        <v>5.1254599905629515E-4</v>
      </c>
      <c r="P24" s="23">
        <f t="shared" ca="1" si="17"/>
        <v>1.5058969136023483E-2</v>
      </c>
      <c r="Q24" s="23">
        <f t="shared" ca="1" si="18"/>
        <v>2.37496163750512E-2</v>
      </c>
      <c r="R24" s="12">
        <f t="shared" ca="1" si="19"/>
        <v>1.4596251760174172E-3</v>
      </c>
      <c r="U24" s="12">
        <v>1</v>
      </c>
      <c r="V24" s="12">
        <f t="shared" ca="1" si="0"/>
        <v>0.18076480339425985</v>
      </c>
      <c r="AA24" s="12">
        <v>24</v>
      </c>
      <c r="AB24" s="12" t="s">
        <v>114</v>
      </c>
    </row>
    <row r="25" spans="1:28" x14ac:dyDescent="0.2">
      <c r="A25" s="77">
        <v>-43.5</v>
      </c>
      <c r="B25" s="77">
        <v>1.8599999966681935E-3</v>
      </c>
      <c r="C25" s="84">
        <v>1</v>
      </c>
      <c r="D25" s="78">
        <f t="shared" si="5"/>
        <v>-4.3499999999999997E-3</v>
      </c>
      <c r="E25" s="78">
        <f t="shared" si="6"/>
        <v>1.8599999966681935E-3</v>
      </c>
      <c r="F25" s="23">
        <f t="shared" si="7"/>
        <v>-4.3499999999999997E-3</v>
      </c>
      <c r="G25" s="23">
        <f t="shared" si="8"/>
        <v>1.8599999966681935E-3</v>
      </c>
      <c r="H25" s="23">
        <f t="shared" si="9"/>
        <v>1.8922499999999997E-5</v>
      </c>
      <c r="I25" s="23">
        <f t="shared" si="10"/>
        <v>-8.2312874999999987E-8</v>
      </c>
      <c r="J25" s="23">
        <f t="shared" si="11"/>
        <v>3.5806100624999991E-10</v>
      </c>
      <c r="K25" s="23">
        <f t="shared" si="12"/>
        <v>-8.0909999855066404E-6</v>
      </c>
      <c r="L25" s="23">
        <f t="shared" si="13"/>
        <v>3.5195849936953887E-8</v>
      </c>
      <c r="M25" s="23">
        <f t="shared" ca="1" si="14"/>
        <v>-5.0566768314488897E-4</v>
      </c>
      <c r="N25" s="23">
        <f t="shared" ca="1" si="15"/>
        <v>5.5963835713122139E-6</v>
      </c>
      <c r="O25" s="85">
        <f t="shared" ca="1" si="16"/>
        <v>5.1107319104603968E-4</v>
      </c>
      <c r="P25" s="23">
        <f t="shared" ca="1" si="17"/>
        <v>1.4815263107772246E-2</v>
      </c>
      <c r="Q25" s="23">
        <f t="shared" ca="1" si="18"/>
        <v>2.3132288551819261E-2</v>
      </c>
      <c r="R25" s="12">
        <f t="shared" ca="1" si="19"/>
        <v>2.3656676798130827E-3</v>
      </c>
      <c r="AA25" s="12">
        <v>25</v>
      </c>
      <c r="AB25" s="12" t="s">
        <v>115</v>
      </c>
    </row>
    <row r="26" spans="1:28" x14ac:dyDescent="0.2">
      <c r="A26" s="77">
        <v>-40.5</v>
      </c>
      <c r="B26" s="77">
        <v>-1.0200000033364631E-3</v>
      </c>
      <c r="C26" s="77">
        <v>1</v>
      </c>
      <c r="D26" s="78">
        <f t="shared" si="5"/>
        <v>-4.0499999999999998E-3</v>
      </c>
      <c r="E26" s="78">
        <f t="shared" si="6"/>
        <v>-1.0200000033364631E-3</v>
      </c>
      <c r="F26" s="23">
        <f t="shared" si="7"/>
        <v>-4.0499999999999998E-3</v>
      </c>
      <c r="G26" s="23">
        <f t="shared" si="8"/>
        <v>-1.0200000033364631E-3</v>
      </c>
      <c r="H26" s="23">
        <f t="shared" si="9"/>
        <v>1.6402499999999998E-5</v>
      </c>
      <c r="I26" s="23">
        <f t="shared" si="10"/>
        <v>-6.6430124999999984E-8</v>
      </c>
      <c r="J26" s="23">
        <f t="shared" si="11"/>
        <v>2.690420062499999E-10</v>
      </c>
      <c r="K26" s="23">
        <f t="shared" si="12"/>
        <v>4.131000013512675E-6</v>
      </c>
      <c r="L26" s="23">
        <f t="shared" si="13"/>
        <v>-1.6730550054726334E-8</v>
      </c>
      <c r="M26" s="23">
        <f t="shared" ca="1" si="14"/>
        <v>-4.9168618709182182E-4</v>
      </c>
      <c r="N26" s="23">
        <f t="shared" ca="1" si="15"/>
        <v>2.7911548843497664E-7</v>
      </c>
      <c r="O26" s="85">
        <f t="shared" ca="1" si="16"/>
        <v>5.0960350298655732E-4</v>
      </c>
      <c r="P26" s="23">
        <f t="shared" ca="1" si="17"/>
        <v>1.4573831592821742E-2</v>
      </c>
      <c r="Q26" s="23">
        <f t="shared" ca="1" si="18"/>
        <v>2.2523873037649016E-2</v>
      </c>
      <c r="R26" s="12">
        <f t="shared" ca="1" si="19"/>
        <v>-5.283138162446413E-4</v>
      </c>
      <c r="AA26" s="12">
        <v>26</v>
      </c>
      <c r="AB26" s="12" t="s">
        <v>125</v>
      </c>
    </row>
    <row r="27" spans="1:28" x14ac:dyDescent="0.2">
      <c r="A27" s="77">
        <v>-32</v>
      </c>
      <c r="B27" s="77">
        <v>2.1999999444233254E-4</v>
      </c>
      <c r="C27" s="77">
        <v>1</v>
      </c>
      <c r="D27" s="78">
        <f t="shared" si="5"/>
        <v>-3.2000000000000002E-3</v>
      </c>
      <c r="E27" s="78">
        <f t="shared" si="6"/>
        <v>2.1999999444233254E-4</v>
      </c>
      <c r="F27" s="23">
        <f t="shared" si="7"/>
        <v>-3.2000000000000002E-3</v>
      </c>
      <c r="G27" s="23">
        <f t="shared" si="8"/>
        <v>2.1999999444233254E-4</v>
      </c>
      <c r="H27" s="23">
        <f t="shared" si="9"/>
        <v>1.024E-5</v>
      </c>
      <c r="I27" s="23">
        <f t="shared" si="10"/>
        <v>-3.2767999999999999E-8</v>
      </c>
      <c r="J27" s="23">
        <f t="shared" si="11"/>
        <v>1.048576E-10</v>
      </c>
      <c r="K27" s="23">
        <f t="shared" si="12"/>
        <v>-7.039999822154641E-7</v>
      </c>
      <c r="L27" s="23">
        <f t="shared" si="13"/>
        <v>2.2527999430894853E-9</v>
      </c>
      <c r="M27" s="23">
        <f t="shared" ca="1" si="14"/>
        <v>-4.5194160808802652E-4</v>
      </c>
      <c r="N27" s="23">
        <f t="shared" ca="1" si="15"/>
        <v>4.5150551721106705E-7</v>
      </c>
      <c r="O27" s="85">
        <f t="shared" ca="1" si="16"/>
        <v>5.0545629204244366E-4</v>
      </c>
      <c r="P27" s="23">
        <f t="shared" ca="1" si="17"/>
        <v>1.3902065529348733E-2</v>
      </c>
      <c r="Q27" s="23">
        <f t="shared" ca="1" si="18"/>
        <v>2.0848152251445051E-2</v>
      </c>
      <c r="R27" s="12">
        <f t="shared" ca="1" si="19"/>
        <v>6.7194160253035906E-4</v>
      </c>
    </row>
    <row r="28" spans="1:28" x14ac:dyDescent="0.2">
      <c r="A28" s="77">
        <v>-29</v>
      </c>
      <c r="B28" s="77">
        <v>-1.3600000020232983E-3</v>
      </c>
      <c r="C28" s="77">
        <v>1</v>
      </c>
      <c r="D28" s="78">
        <f t="shared" si="5"/>
        <v>-2.8999999999999998E-3</v>
      </c>
      <c r="E28" s="78">
        <f t="shared" si="6"/>
        <v>-1.3600000020232983E-3</v>
      </c>
      <c r="F28" s="23">
        <f t="shared" si="7"/>
        <v>-2.8999999999999998E-3</v>
      </c>
      <c r="G28" s="23">
        <f t="shared" si="8"/>
        <v>-1.3600000020232983E-3</v>
      </c>
      <c r="H28" s="23">
        <f t="shared" si="9"/>
        <v>8.4099999999999991E-6</v>
      </c>
      <c r="I28" s="23">
        <f t="shared" si="10"/>
        <v>-2.4388999999999994E-8</v>
      </c>
      <c r="J28" s="23">
        <f t="shared" si="11"/>
        <v>7.0728099999999974E-11</v>
      </c>
      <c r="K28" s="23">
        <f t="shared" si="12"/>
        <v>3.9440000058675648E-6</v>
      </c>
      <c r="L28" s="23">
        <f t="shared" si="13"/>
        <v>-1.1437600017015937E-8</v>
      </c>
      <c r="M28" s="23">
        <f t="shared" ca="1" si="14"/>
        <v>-4.3786810719723801E-4</v>
      </c>
      <c r="N28" s="23">
        <f t="shared" ca="1" si="15"/>
        <v>8.5032723145550036E-7</v>
      </c>
      <c r="O28" s="85">
        <f t="shared" ca="1" si="16"/>
        <v>5.039985237399767E-4</v>
      </c>
      <c r="P28" s="23">
        <f t="shared" ca="1" si="17"/>
        <v>1.3669287399174165E-2</v>
      </c>
      <c r="Q28" s="23">
        <f t="shared" ca="1" si="18"/>
        <v>2.0273608940869142E-2</v>
      </c>
      <c r="R28" s="12">
        <f t="shared" ca="1" si="19"/>
        <v>-9.2213189482606033E-4</v>
      </c>
    </row>
    <row r="29" spans="1:28" x14ac:dyDescent="0.2">
      <c r="A29" s="77">
        <v>0</v>
      </c>
      <c r="B29" s="77">
        <v>-3.8000000058673322E-3</v>
      </c>
      <c r="C29" s="84">
        <v>1</v>
      </c>
      <c r="D29" s="78">
        <f t="shared" si="5"/>
        <v>0</v>
      </c>
      <c r="E29" s="78">
        <f t="shared" si="6"/>
        <v>-3.8000000058673322E-3</v>
      </c>
      <c r="F29" s="23">
        <f t="shared" si="7"/>
        <v>0</v>
      </c>
      <c r="G29" s="23">
        <f t="shared" si="8"/>
        <v>-3.8000000058673322E-3</v>
      </c>
      <c r="H29" s="23">
        <f t="shared" si="9"/>
        <v>0</v>
      </c>
      <c r="I29" s="23">
        <f t="shared" si="10"/>
        <v>0</v>
      </c>
      <c r="J29" s="23">
        <f t="shared" si="11"/>
        <v>0</v>
      </c>
      <c r="K29" s="23">
        <f t="shared" si="12"/>
        <v>0</v>
      </c>
      <c r="L29" s="23">
        <f t="shared" si="13"/>
        <v>0</v>
      </c>
      <c r="M29" s="23">
        <f t="shared" ca="1" si="14"/>
        <v>-3.0058686685577145E-4</v>
      </c>
      <c r="N29" s="23">
        <f t="shared" ca="1" si="15"/>
        <v>1.2245892317486745E-5</v>
      </c>
      <c r="O29" s="85">
        <f t="shared" ca="1" si="16"/>
        <v>4.9006589617530685E-4</v>
      </c>
      <c r="P29" s="23">
        <f t="shared" ca="1" si="17"/>
        <v>1.1533553469393205E-2</v>
      </c>
      <c r="Q29" s="23">
        <f t="shared" ca="1" si="18"/>
        <v>1.5166680719891638E-2</v>
      </c>
      <c r="R29" s="12">
        <f t="shared" ca="1" si="19"/>
        <v>-3.4994131390115608E-3</v>
      </c>
    </row>
    <row r="30" spans="1:28" x14ac:dyDescent="0.2">
      <c r="A30" s="77">
        <v>2790</v>
      </c>
      <c r="B30" s="77">
        <v>2.9099999999743886E-2</v>
      </c>
      <c r="C30" s="77">
        <v>1</v>
      </c>
      <c r="D30" s="78">
        <f t="shared" si="5"/>
        <v>0.27900000000000003</v>
      </c>
      <c r="E30" s="78">
        <f t="shared" si="6"/>
        <v>2.9099999999743886E-2</v>
      </c>
      <c r="F30" s="23">
        <f t="shared" si="7"/>
        <v>0.27900000000000003</v>
      </c>
      <c r="G30" s="23">
        <f t="shared" si="8"/>
        <v>2.9099999999743886E-2</v>
      </c>
      <c r="H30" s="23">
        <f t="shared" si="9"/>
        <v>7.7841000000000021E-2</v>
      </c>
      <c r="I30" s="23">
        <f t="shared" si="10"/>
        <v>2.1717639000000007E-2</v>
      </c>
      <c r="J30" s="23">
        <f t="shared" si="11"/>
        <v>6.0592212810000028E-3</v>
      </c>
      <c r="K30" s="23">
        <f t="shared" si="12"/>
        <v>8.1188999999285451E-3</v>
      </c>
      <c r="L30" s="23">
        <f t="shared" si="13"/>
        <v>2.2651730999800643E-3</v>
      </c>
      <c r="M30" s="23">
        <f t="shared" ca="1" si="14"/>
        <v>2.3394046651980575E-2</v>
      </c>
      <c r="N30" s="23">
        <f t="shared" ca="1" si="15"/>
        <v>3.2557903606851338E-5</v>
      </c>
      <c r="O30" s="85">
        <f t="shared" ca="1" si="16"/>
        <v>3.1002686380828514E-6</v>
      </c>
      <c r="P30" s="23">
        <f t="shared" ca="1" si="17"/>
        <v>8.4294817213980938E-2</v>
      </c>
      <c r="Q30" s="23">
        <f t="shared" ca="1" si="18"/>
        <v>0.34465316710639771</v>
      </c>
      <c r="R30" s="12">
        <f t="shared" ca="1" si="19"/>
        <v>5.7059533477633109E-3</v>
      </c>
    </row>
    <row r="31" spans="1:28" x14ac:dyDescent="0.2">
      <c r="A31" s="77">
        <v>2792.5</v>
      </c>
      <c r="B31" s="77">
        <v>1.9199999995180406E-2</v>
      </c>
      <c r="C31" s="77">
        <v>1</v>
      </c>
      <c r="D31" s="78">
        <f t="shared" si="5"/>
        <v>0.27925</v>
      </c>
      <c r="E31" s="78">
        <f t="shared" si="6"/>
        <v>1.9199999995180406E-2</v>
      </c>
      <c r="F31" s="23">
        <f t="shared" si="7"/>
        <v>0.27925</v>
      </c>
      <c r="G31" s="23">
        <f t="shared" si="8"/>
        <v>1.9199999995180406E-2</v>
      </c>
      <c r="H31" s="23">
        <f t="shared" si="9"/>
        <v>7.7980562500000003E-2</v>
      </c>
      <c r="I31" s="23">
        <f t="shared" si="10"/>
        <v>2.1776072078125E-2</v>
      </c>
      <c r="J31" s="23">
        <f t="shared" si="11"/>
        <v>6.0809681278164059E-3</v>
      </c>
      <c r="K31" s="23">
        <f t="shared" si="12"/>
        <v>5.361599998654128E-3</v>
      </c>
      <c r="L31" s="23">
        <f t="shared" si="13"/>
        <v>1.4972267996241652E-3</v>
      </c>
      <c r="M31" s="23">
        <f t="shared" ca="1" si="14"/>
        <v>2.3424587225247533E-2</v>
      </c>
      <c r="N31" s="23">
        <f t="shared" ca="1" si="15"/>
        <v>1.7847137264446239E-5</v>
      </c>
      <c r="O31" s="85">
        <f t="shared" ca="1" si="16"/>
        <v>3.0663404526253953E-6</v>
      </c>
      <c r="P31" s="23">
        <f t="shared" ca="1" si="17"/>
        <v>8.4234634444098871E-2</v>
      </c>
      <c r="Q31" s="23">
        <f t="shared" ca="1" si="18"/>
        <v>0.34421235458741661</v>
      </c>
      <c r="R31" s="12">
        <f t="shared" ca="1" si="19"/>
        <v>-4.2245872300671269E-3</v>
      </c>
    </row>
    <row r="32" spans="1:28" x14ac:dyDescent="0.2">
      <c r="A32" s="77">
        <v>2798.5</v>
      </c>
      <c r="B32" s="77">
        <v>2.5939999999536667E-2</v>
      </c>
      <c r="C32" s="77">
        <v>1</v>
      </c>
      <c r="D32" s="78">
        <f t="shared" si="5"/>
        <v>0.27984999999999999</v>
      </c>
      <c r="E32" s="78">
        <f t="shared" si="6"/>
        <v>2.5939999999536667E-2</v>
      </c>
      <c r="F32" s="23">
        <f t="shared" si="7"/>
        <v>0.27984999999999999</v>
      </c>
      <c r="G32" s="23">
        <f t="shared" si="8"/>
        <v>2.5939999999536667E-2</v>
      </c>
      <c r="H32" s="23">
        <f t="shared" si="9"/>
        <v>7.8316022499999999E-2</v>
      </c>
      <c r="I32" s="23">
        <f t="shared" si="10"/>
        <v>2.1916738896624998E-2</v>
      </c>
      <c r="J32" s="23">
        <f t="shared" si="11"/>
        <v>6.1333993802205056E-3</v>
      </c>
      <c r="K32" s="23">
        <f t="shared" si="12"/>
        <v>7.2593089998703357E-3</v>
      </c>
      <c r="L32" s="23">
        <f t="shared" si="13"/>
        <v>2.0315176236137132E-3</v>
      </c>
      <c r="M32" s="23">
        <f t="shared" ca="1" si="14"/>
        <v>2.3497952604663939E-2</v>
      </c>
      <c r="N32" s="23">
        <f t="shared" ca="1" si="15"/>
        <v>5.9635954788046752E-6</v>
      </c>
      <c r="O32" s="85">
        <f t="shared" ca="1" si="16"/>
        <v>2.985891484835693E-6</v>
      </c>
      <c r="P32" s="23">
        <f t="shared" ca="1" si="17"/>
        <v>8.4088334341118828E-2</v>
      </c>
      <c r="Q32" s="23">
        <f t="shared" ca="1" si="18"/>
        <v>0.34314689436843365</v>
      </c>
      <c r="R32" s="12">
        <f t="shared" ca="1" si="19"/>
        <v>2.4420473948727275E-3</v>
      </c>
    </row>
    <row r="33" spans="1:18" x14ac:dyDescent="0.2">
      <c r="A33" s="77">
        <v>2804</v>
      </c>
      <c r="B33" s="77">
        <v>2.6259999998728745E-2</v>
      </c>
      <c r="C33" s="84">
        <v>1</v>
      </c>
      <c r="D33" s="78">
        <f t="shared" si="5"/>
        <v>0.28039999999999998</v>
      </c>
      <c r="E33" s="78">
        <f t="shared" si="6"/>
        <v>2.6259999998728745E-2</v>
      </c>
      <c r="F33" s="23">
        <f t="shared" si="7"/>
        <v>0.28039999999999998</v>
      </c>
      <c r="G33" s="23">
        <f t="shared" si="8"/>
        <v>2.6259999998728745E-2</v>
      </c>
      <c r="H33" s="23">
        <f t="shared" si="9"/>
        <v>7.8624159999999985E-2</v>
      </c>
      <c r="I33" s="23">
        <f t="shared" si="10"/>
        <v>2.2046214463999993E-2</v>
      </c>
      <c r="J33" s="23">
        <f t="shared" si="11"/>
        <v>6.1817585357055978E-3</v>
      </c>
      <c r="K33" s="23">
        <f t="shared" si="12"/>
        <v>7.3633039996435397E-3</v>
      </c>
      <c r="L33" s="23">
        <f t="shared" si="13"/>
        <v>2.0646704415000485E-3</v>
      </c>
      <c r="M33" s="23">
        <f t="shared" ca="1" si="14"/>
        <v>2.3565288540230218E-2</v>
      </c>
      <c r="N33" s="23">
        <f t="shared" ca="1" si="15"/>
        <v>7.261469844563255E-6</v>
      </c>
      <c r="O33" s="85">
        <f t="shared" ca="1" si="16"/>
        <v>2.913351947861459E-6</v>
      </c>
      <c r="P33" s="23">
        <f t="shared" ca="1" si="17"/>
        <v>8.3951922259942441E-2</v>
      </c>
      <c r="Q33" s="23">
        <f t="shared" ca="1" si="18"/>
        <v>0.34216094734919683</v>
      </c>
      <c r="R33" s="12">
        <f t="shared" ca="1" si="19"/>
        <v>2.6947114584985263E-3</v>
      </c>
    </row>
    <row r="34" spans="1:18" x14ac:dyDescent="0.2">
      <c r="A34" s="77">
        <v>2804.5</v>
      </c>
      <c r="B34" s="77">
        <v>2.0879999996395782E-2</v>
      </c>
      <c r="C34" s="77">
        <v>1</v>
      </c>
      <c r="D34" s="78">
        <f t="shared" si="5"/>
        <v>0.28044999999999998</v>
      </c>
      <c r="E34" s="78">
        <f t="shared" si="6"/>
        <v>2.0879999996395782E-2</v>
      </c>
      <c r="F34" s="23">
        <f t="shared" si="7"/>
        <v>0.28044999999999998</v>
      </c>
      <c r="G34" s="23">
        <f t="shared" si="8"/>
        <v>2.0879999996395782E-2</v>
      </c>
      <c r="H34" s="23">
        <f t="shared" si="9"/>
        <v>7.865220249999999E-2</v>
      </c>
      <c r="I34" s="23">
        <f t="shared" si="10"/>
        <v>2.2058010191124997E-2</v>
      </c>
      <c r="J34" s="23">
        <f t="shared" si="11"/>
        <v>6.1861689581010054E-3</v>
      </c>
      <c r="K34" s="23">
        <f t="shared" si="12"/>
        <v>5.8557959989891965E-3</v>
      </c>
      <c r="L34" s="23">
        <f t="shared" si="13"/>
        <v>1.6422579879165201E-3</v>
      </c>
      <c r="M34" s="23">
        <f t="shared" ca="1" si="14"/>
        <v>2.3571413989128397E-2</v>
      </c>
      <c r="N34" s="23">
        <f t="shared" ca="1" si="15"/>
        <v>7.2437092802769167E-6</v>
      </c>
      <c r="O34" s="85">
        <f t="shared" ca="1" si="16"/>
        <v>2.9068142744839995E-6</v>
      </c>
      <c r="P34" s="23">
        <f t="shared" ca="1" si="17"/>
        <v>8.3939412099588301E-2</v>
      </c>
      <c r="Q34" s="23">
        <f t="shared" ca="1" si="18"/>
        <v>0.34207087746774556</v>
      </c>
      <c r="R34" s="12">
        <f t="shared" ca="1" si="19"/>
        <v>-2.691413992732615E-3</v>
      </c>
    </row>
    <row r="35" spans="1:18" x14ac:dyDescent="0.2">
      <c r="A35" s="77">
        <v>4055</v>
      </c>
      <c r="B35" s="77">
        <v>3.4800000001268927E-2</v>
      </c>
      <c r="C35" s="77">
        <v>0.6</v>
      </c>
      <c r="D35" s="78">
        <f t="shared" si="5"/>
        <v>0.40550000000000003</v>
      </c>
      <c r="E35" s="78">
        <f t="shared" si="6"/>
        <v>3.4800000001268927E-2</v>
      </c>
      <c r="F35" s="23">
        <f t="shared" si="7"/>
        <v>0.24330000000000002</v>
      </c>
      <c r="G35" s="23">
        <f t="shared" si="8"/>
        <v>2.0880000000761356E-2</v>
      </c>
      <c r="H35" s="23">
        <f t="shared" si="9"/>
        <v>9.8658150000000014E-2</v>
      </c>
      <c r="I35" s="23">
        <f t="shared" si="10"/>
        <v>4.0005879825000007E-2</v>
      </c>
      <c r="J35" s="23">
        <f t="shared" si="11"/>
        <v>1.6222384269037503E-2</v>
      </c>
      <c r="K35" s="23">
        <f t="shared" si="12"/>
        <v>8.4668400003087303E-3</v>
      </c>
      <c r="L35" s="23">
        <f t="shared" si="13"/>
        <v>3.4333036201251903E-3</v>
      </c>
      <c r="M35" s="23">
        <f t="shared" ca="1" si="14"/>
        <v>4.0977105364818009E-2</v>
      </c>
      <c r="N35" s="23">
        <f t="shared" ca="1" si="15"/>
        <v>2.2893978403432101E-5</v>
      </c>
      <c r="O35" s="85">
        <f t="shared" ca="1" si="16"/>
        <v>4.8516693922756393E-7</v>
      </c>
      <c r="P35" s="23">
        <f t="shared" ca="1" si="17"/>
        <v>6.3335585357932808E-3</v>
      </c>
      <c r="Q35" s="23">
        <f t="shared" ca="1" si="18"/>
        <v>9.8655080762173157E-3</v>
      </c>
      <c r="R35" s="12">
        <f t="shared" ca="1" si="19"/>
        <v>-6.1771053635490819E-3</v>
      </c>
    </row>
    <row r="36" spans="1:18" x14ac:dyDescent="0.2">
      <c r="A36" s="77">
        <v>4107</v>
      </c>
      <c r="B36" s="77">
        <v>4.0079999998852145E-2</v>
      </c>
      <c r="C36" s="77">
        <v>1</v>
      </c>
      <c r="D36" s="78">
        <f t="shared" si="5"/>
        <v>0.41070000000000001</v>
      </c>
      <c r="E36" s="78">
        <f t="shared" si="6"/>
        <v>4.0079999998852145E-2</v>
      </c>
      <c r="F36" s="23">
        <f t="shared" si="7"/>
        <v>0.41070000000000001</v>
      </c>
      <c r="G36" s="23">
        <f t="shared" si="8"/>
        <v>4.0079999998852145E-2</v>
      </c>
      <c r="H36" s="23">
        <f t="shared" si="9"/>
        <v>0.16867449000000001</v>
      </c>
      <c r="I36" s="23">
        <f t="shared" si="10"/>
        <v>6.9274613043000005E-2</v>
      </c>
      <c r="J36" s="23">
        <f t="shared" si="11"/>
        <v>2.8451083576760103E-2</v>
      </c>
      <c r="K36" s="23">
        <f t="shared" si="12"/>
        <v>1.6460855999528578E-2</v>
      </c>
      <c r="L36" s="23">
        <f t="shared" si="13"/>
        <v>6.7604735590063867E-3</v>
      </c>
      <c r="M36" s="23">
        <f t="shared" ca="1" si="14"/>
        <v>4.1791204026493972E-2</v>
      </c>
      <c r="N36" s="23">
        <f t="shared" ca="1" si="15"/>
        <v>2.9282192242176113E-6</v>
      </c>
      <c r="O36" s="85">
        <f t="shared" ca="1" si="16"/>
        <v>1.4319911689605639E-6</v>
      </c>
      <c r="P36" s="23">
        <f t="shared" ca="1" si="17"/>
        <v>1.4797284527213692E-2</v>
      </c>
      <c r="Q36" s="23">
        <f t="shared" ca="1" si="18"/>
        <v>1.9123411537466252E-2</v>
      </c>
      <c r="R36" s="12">
        <f t="shared" ca="1" si="19"/>
        <v>-1.7112040276418272E-3</v>
      </c>
    </row>
    <row r="37" spans="1:18" x14ac:dyDescent="0.2">
      <c r="A37" s="77">
        <v>5116.5</v>
      </c>
      <c r="B37" s="77">
        <v>5.7359999998880085E-2</v>
      </c>
      <c r="C37" s="84">
        <v>1</v>
      </c>
      <c r="D37" s="78">
        <f t="shared" si="5"/>
        <v>0.51165000000000005</v>
      </c>
      <c r="E37" s="78">
        <f t="shared" si="6"/>
        <v>5.7359999998880085E-2</v>
      </c>
      <c r="F37" s="23">
        <f t="shared" si="7"/>
        <v>0.51165000000000005</v>
      </c>
      <c r="G37" s="23">
        <f t="shared" si="8"/>
        <v>5.7359999998880085E-2</v>
      </c>
      <c r="H37" s="23">
        <f t="shared" si="9"/>
        <v>0.26178572250000004</v>
      </c>
      <c r="I37" s="23">
        <f t="shared" si="10"/>
        <v>0.13394266491712503</v>
      </c>
      <c r="J37" s="23">
        <f t="shared" si="11"/>
        <v>6.8531764504847034E-2</v>
      </c>
      <c r="K37" s="23">
        <f t="shared" si="12"/>
        <v>2.9348243999426999E-2</v>
      </c>
      <c r="L37" s="23">
        <f t="shared" si="13"/>
        <v>1.5016029042306825E-2</v>
      </c>
      <c r="M37" s="23">
        <f t="shared" ca="1" si="14"/>
        <v>5.9024531214263508E-2</v>
      </c>
      <c r="N37" s="23">
        <f t="shared" ca="1" si="15"/>
        <v>2.7706641669858162E-6</v>
      </c>
      <c r="O37" s="85">
        <f t="shared" ca="1" si="16"/>
        <v>3.2625386649846517E-7</v>
      </c>
      <c r="P37" s="23">
        <f t="shared" ca="1" si="17"/>
        <v>2.6383129225943325E-2</v>
      </c>
      <c r="Q37" s="23">
        <f t="shared" ca="1" si="18"/>
        <v>0.29827986585330668</v>
      </c>
      <c r="R37" s="12">
        <f t="shared" ca="1" si="19"/>
        <v>-1.6645312153834232E-3</v>
      </c>
    </row>
    <row r="38" spans="1:18" x14ac:dyDescent="0.2">
      <c r="A38" s="77">
        <v>5203</v>
      </c>
      <c r="B38" s="77">
        <v>6.2519999999494758E-2</v>
      </c>
      <c r="C38" s="77">
        <v>1</v>
      </c>
      <c r="D38" s="78">
        <f t="shared" si="5"/>
        <v>0.52029999999999998</v>
      </c>
      <c r="E38" s="78">
        <f t="shared" si="6"/>
        <v>6.2519999999494758E-2</v>
      </c>
      <c r="F38" s="23">
        <f t="shared" si="7"/>
        <v>0.52029999999999998</v>
      </c>
      <c r="G38" s="23">
        <f t="shared" si="8"/>
        <v>6.2519999999494758E-2</v>
      </c>
      <c r="H38" s="23">
        <f t="shared" si="9"/>
        <v>0.27071208999999996</v>
      </c>
      <c r="I38" s="23">
        <f t="shared" si="10"/>
        <v>0.14085150042699998</v>
      </c>
      <c r="J38" s="23">
        <f t="shared" si="11"/>
        <v>7.3285035672168083E-2</v>
      </c>
      <c r="K38" s="23">
        <f t="shared" si="12"/>
        <v>3.2529155999737124E-2</v>
      </c>
      <c r="L38" s="23">
        <f t="shared" si="13"/>
        <v>1.6924919866663224E-2</v>
      </c>
      <c r="M38" s="23">
        <f t="shared" ca="1" si="14"/>
        <v>6.062759777768726E-2</v>
      </c>
      <c r="N38" s="23">
        <f t="shared" ca="1" si="15"/>
        <v>3.5811861691019525E-6</v>
      </c>
      <c r="O38" s="85">
        <f t="shared" ca="1" si="16"/>
        <v>1.6067121665706319E-7</v>
      </c>
      <c r="P38" s="23">
        <f t="shared" ca="1" si="17"/>
        <v>3.7255682959033795E-2</v>
      </c>
      <c r="Q38" s="23">
        <f t="shared" ca="1" si="18"/>
        <v>0.38259036285082759</v>
      </c>
      <c r="R38" s="12">
        <f t="shared" ca="1" si="19"/>
        <v>1.8924022218074973E-3</v>
      </c>
    </row>
    <row r="39" spans="1:18" x14ac:dyDescent="0.2">
      <c r="A39" s="77">
        <v>5203.5</v>
      </c>
      <c r="B39" s="77">
        <v>6.2539999998989515E-2</v>
      </c>
      <c r="C39" s="77">
        <v>1</v>
      </c>
      <c r="D39" s="78">
        <f t="shared" si="5"/>
        <v>0.52034999999999998</v>
      </c>
      <c r="E39" s="78">
        <f t="shared" si="6"/>
        <v>6.2539999998989515E-2</v>
      </c>
      <c r="F39" s="23">
        <f t="shared" si="7"/>
        <v>0.52034999999999998</v>
      </c>
      <c r="G39" s="23">
        <f t="shared" si="8"/>
        <v>6.2539999998989515E-2</v>
      </c>
      <c r="H39" s="23">
        <f t="shared" si="9"/>
        <v>0.27076412249999998</v>
      </c>
      <c r="I39" s="23">
        <f t="shared" si="10"/>
        <v>0.14089211114287498</v>
      </c>
      <c r="J39" s="23">
        <f t="shared" si="11"/>
        <v>7.3313210033194992E-2</v>
      </c>
      <c r="K39" s="23">
        <f t="shared" si="12"/>
        <v>3.2542688999474191E-2</v>
      </c>
      <c r="L39" s="23">
        <f t="shared" si="13"/>
        <v>1.6933588220876393E-2</v>
      </c>
      <c r="M39" s="23">
        <f t="shared" ca="1" si="14"/>
        <v>6.0636922061450563E-2</v>
      </c>
      <c r="N39" s="23">
        <f t="shared" ca="1" si="15"/>
        <v>3.6217056363475123E-6</v>
      </c>
      <c r="O39" s="85">
        <f t="shared" ca="1" si="16"/>
        <v>1.5983995948688303E-7</v>
      </c>
      <c r="P39" s="23">
        <f t="shared" ca="1" si="17"/>
        <v>3.7325077375675066E-2</v>
      </c>
      <c r="Q39" s="23">
        <f t="shared" ca="1" si="18"/>
        <v>0.38311597738633263</v>
      </c>
      <c r="R39" s="12">
        <f t="shared" ca="1" si="19"/>
        <v>1.9030779375389523E-3</v>
      </c>
    </row>
    <row r="40" spans="1:18" x14ac:dyDescent="0.2">
      <c r="A40" s="77"/>
      <c r="B40" s="77"/>
      <c r="C40" s="77"/>
      <c r="D40" s="78">
        <f t="shared" si="5"/>
        <v>0</v>
      </c>
      <c r="E40" s="78">
        <f t="shared" si="6"/>
        <v>0</v>
      </c>
      <c r="F40" s="23">
        <f t="shared" si="7"/>
        <v>0</v>
      </c>
      <c r="G40" s="23">
        <f t="shared" si="8"/>
        <v>0</v>
      </c>
      <c r="H40" s="23">
        <f t="shared" si="9"/>
        <v>0</v>
      </c>
      <c r="I40" s="23">
        <f t="shared" si="10"/>
        <v>0</v>
      </c>
      <c r="J40" s="23">
        <f t="shared" si="11"/>
        <v>0</v>
      </c>
      <c r="K40" s="23">
        <f t="shared" si="12"/>
        <v>0</v>
      </c>
      <c r="L40" s="23">
        <f t="shared" si="13"/>
        <v>0</v>
      </c>
      <c r="M40" s="23">
        <f t="shared" ca="1" si="14"/>
        <v>-3.0058686685577145E-4</v>
      </c>
      <c r="N40" s="23">
        <f t="shared" ca="1" si="15"/>
        <v>0</v>
      </c>
      <c r="O40" s="85">
        <f t="shared" ca="1" si="16"/>
        <v>0</v>
      </c>
      <c r="P40" s="23">
        <f t="shared" ca="1" si="17"/>
        <v>0</v>
      </c>
      <c r="Q40" s="23">
        <f t="shared" ca="1" si="18"/>
        <v>0</v>
      </c>
      <c r="R40" s="12">
        <f t="shared" ca="1" si="19"/>
        <v>3.0058686685577145E-4</v>
      </c>
    </row>
    <row r="41" spans="1:18" x14ac:dyDescent="0.2">
      <c r="A41" s="77"/>
      <c r="B41" s="77"/>
      <c r="C41" s="84"/>
      <c r="D41" s="78">
        <f t="shared" si="5"/>
        <v>0</v>
      </c>
      <c r="E41" s="78">
        <f t="shared" si="6"/>
        <v>0</v>
      </c>
      <c r="F41" s="23">
        <f t="shared" si="7"/>
        <v>0</v>
      </c>
      <c r="G41" s="23">
        <f t="shared" si="8"/>
        <v>0</v>
      </c>
      <c r="H41" s="23">
        <f t="shared" si="9"/>
        <v>0</v>
      </c>
      <c r="I41" s="23">
        <f t="shared" si="10"/>
        <v>0</v>
      </c>
      <c r="J41" s="23">
        <f t="shared" si="11"/>
        <v>0</v>
      </c>
      <c r="K41" s="23">
        <f t="shared" si="12"/>
        <v>0</v>
      </c>
      <c r="L41" s="23">
        <f t="shared" si="13"/>
        <v>0</v>
      </c>
      <c r="M41" s="23">
        <f t="shared" ca="1" si="14"/>
        <v>-3.0058686685577145E-4</v>
      </c>
      <c r="N41" s="23">
        <f t="shared" ca="1" si="15"/>
        <v>0</v>
      </c>
      <c r="O41" s="85">
        <f t="shared" ca="1" si="16"/>
        <v>0</v>
      </c>
      <c r="P41" s="23">
        <f t="shared" ca="1" si="17"/>
        <v>0</v>
      </c>
      <c r="Q41" s="23">
        <f t="shared" ca="1" si="18"/>
        <v>0</v>
      </c>
      <c r="R41" s="12">
        <f t="shared" ca="1" si="19"/>
        <v>3.0058686685577145E-4</v>
      </c>
    </row>
    <row r="42" spans="1:18" x14ac:dyDescent="0.2">
      <c r="A42" s="77"/>
      <c r="B42" s="77"/>
      <c r="C42" s="77"/>
      <c r="D42" s="78">
        <f t="shared" si="5"/>
        <v>0</v>
      </c>
      <c r="E42" s="78">
        <f t="shared" si="6"/>
        <v>0</v>
      </c>
      <c r="F42" s="23">
        <f t="shared" si="7"/>
        <v>0</v>
      </c>
      <c r="G42" s="23">
        <f t="shared" si="8"/>
        <v>0</v>
      </c>
      <c r="H42" s="23">
        <f t="shared" si="9"/>
        <v>0</v>
      </c>
      <c r="I42" s="23">
        <f t="shared" si="10"/>
        <v>0</v>
      </c>
      <c r="J42" s="23">
        <f t="shared" si="11"/>
        <v>0</v>
      </c>
      <c r="K42" s="23">
        <f t="shared" si="12"/>
        <v>0</v>
      </c>
      <c r="L42" s="23">
        <f t="shared" si="13"/>
        <v>0</v>
      </c>
      <c r="M42" s="23">
        <f t="shared" ca="1" si="14"/>
        <v>-3.0058686685577145E-4</v>
      </c>
      <c r="N42" s="23">
        <f t="shared" ca="1" si="15"/>
        <v>0</v>
      </c>
      <c r="O42" s="85">
        <f t="shared" ca="1" si="16"/>
        <v>0</v>
      </c>
      <c r="P42" s="23">
        <f t="shared" ca="1" si="17"/>
        <v>0</v>
      </c>
      <c r="Q42" s="23">
        <f t="shared" ca="1" si="18"/>
        <v>0</v>
      </c>
      <c r="R42" s="12">
        <f t="shared" ca="1" si="19"/>
        <v>3.0058686685577145E-4</v>
      </c>
    </row>
    <row r="43" spans="1:18" x14ac:dyDescent="0.2">
      <c r="A43" s="77"/>
      <c r="B43" s="77"/>
      <c r="C43" s="77"/>
      <c r="D43" s="78">
        <f t="shared" si="5"/>
        <v>0</v>
      </c>
      <c r="E43" s="78">
        <f t="shared" si="6"/>
        <v>0</v>
      </c>
      <c r="F43" s="23">
        <f t="shared" si="7"/>
        <v>0</v>
      </c>
      <c r="G43" s="23">
        <f t="shared" si="8"/>
        <v>0</v>
      </c>
      <c r="H43" s="23">
        <f t="shared" si="9"/>
        <v>0</v>
      </c>
      <c r="I43" s="23">
        <f t="shared" si="10"/>
        <v>0</v>
      </c>
      <c r="J43" s="23">
        <f t="shared" si="11"/>
        <v>0</v>
      </c>
      <c r="K43" s="23">
        <f t="shared" si="12"/>
        <v>0</v>
      </c>
      <c r="L43" s="23">
        <f t="shared" si="13"/>
        <v>0</v>
      </c>
      <c r="M43" s="23">
        <f t="shared" ca="1" si="14"/>
        <v>-3.0058686685577145E-4</v>
      </c>
      <c r="N43" s="23">
        <f t="shared" ca="1" si="15"/>
        <v>0</v>
      </c>
      <c r="O43" s="85">
        <f t="shared" ca="1" si="16"/>
        <v>0</v>
      </c>
      <c r="P43" s="23">
        <f t="shared" ca="1" si="17"/>
        <v>0</v>
      </c>
      <c r="Q43" s="23">
        <f t="shared" ca="1" si="18"/>
        <v>0</v>
      </c>
      <c r="R43" s="12">
        <f t="shared" ca="1" si="19"/>
        <v>3.0058686685577145E-4</v>
      </c>
    </row>
    <row r="44" spans="1:18" x14ac:dyDescent="0.2">
      <c r="A44" s="77"/>
      <c r="B44" s="77"/>
      <c r="C44" s="77"/>
      <c r="D44" s="78">
        <f t="shared" si="5"/>
        <v>0</v>
      </c>
      <c r="E44" s="78">
        <f t="shared" si="6"/>
        <v>0</v>
      </c>
      <c r="F44" s="23">
        <f t="shared" si="7"/>
        <v>0</v>
      </c>
      <c r="G44" s="23">
        <f t="shared" si="8"/>
        <v>0</v>
      </c>
      <c r="H44" s="23">
        <f t="shared" si="9"/>
        <v>0</v>
      </c>
      <c r="I44" s="23">
        <f t="shared" si="10"/>
        <v>0</v>
      </c>
      <c r="J44" s="23">
        <f t="shared" si="11"/>
        <v>0</v>
      </c>
      <c r="K44" s="23">
        <f t="shared" si="12"/>
        <v>0</v>
      </c>
      <c r="L44" s="23">
        <f t="shared" si="13"/>
        <v>0</v>
      </c>
      <c r="M44" s="23">
        <f t="shared" ca="1" si="14"/>
        <v>-3.0058686685577145E-4</v>
      </c>
      <c r="N44" s="23">
        <f t="shared" ca="1" si="15"/>
        <v>0</v>
      </c>
      <c r="O44" s="85">
        <f t="shared" ca="1" si="16"/>
        <v>0</v>
      </c>
      <c r="P44" s="23">
        <f t="shared" ca="1" si="17"/>
        <v>0</v>
      </c>
      <c r="Q44" s="23">
        <f t="shared" ca="1" si="18"/>
        <v>0</v>
      </c>
      <c r="R44" s="12">
        <f t="shared" ca="1" si="19"/>
        <v>3.0058686685577145E-4</v>
      </c>
    </row>
    <row r="45" spans="1:18" x14ac:dyDescent="0.2">
      <c r="A45" s="77"/>
      <c r="B45" s="77"/>
      <c r="C45" s="77"/>
      <c r="D45" s="78">
        <f t="shared" si="5"/>
        <v>0</v>
      </c>
      <c r="E45" s="78">
        <f t="shared" si="6"/>
        <v>0</v>
      </c>
      <c r="F45" s="23">
        <f t="shared" si="7"/>
        <v>0</v>
      </c>
      <c r="G45" s="23">
        <f t="shared" si="8"/>
        <v>0</v>
      </c>
      <c r="H45" s="23">
        <f t="shared" si="9"/>
        <v>0</v>
      </c>
      <c r="I45" s="23">
        <f t="shared" si="10"/>
        <v>0</v>
      </c>
      <c r="J45" s="23">
        <f t="shared" si="11"/>
        <v>0</v>
      </c>
      <c r="K45" s="23">
        <f t="shared" si="12"/>
        <v>0</v>
      </c>
      <c r="L45" s="23">
        <f t="shared" si="13"/>
        <v>0</v>
      </c>
      <c r="M45" s="23">
        <f t="shared" ca="1" si="14"/>
        <v>-3.0058686685577145E-4</v>
      </c>
      <c r="N45" s="23">
        <f t="shared" ca="1" si="15"/>
        <v>0</v>
      </c>
      <c r="O45" s="85">
        <f t="shared" ca="1" si="16"/>
        <v>0</v>
      </c>
      <c r="P45" s="23">
        <f t="shared" ca="1" si="17"/>
        <v>0</v>
      </c>
      <c r="Q45" s="23">
        <f t="shared" ca="1" si="18"/>
        <v>0</v>
      </c>
      <c r="R45" s="12">
        <f t="shared" ca="1" si="19"/>
        <v>3.0058686685577145E-4</v>
      </c>
    </row>
    <row r="46" spans="1:18" x14ac:dyDescent="0.2">
      <c r="A46" s="77"/>
      <c r="B46" s="77"/>
      <c r="C46" s="77"/>
      <c r="D46" s="78">
        <f t="shared" si="5"/>
        <v>0</v>
      </c>
      <c r="E46" s="78">
        <f t="shared" si="6"/>
        <v>0</v>
      </c>
      <c r="F46" s="23">
        <f t="shared" si="7"/>
        <v>0</v>
      </c>
      <c r="G46" s="23">
        <f t="shared" si="8"/>
        <v>0</v>
      </c>
      <c r="H46" s="23">
        <f t="shared" si="9"/>
        <v>0</v>
      </c>
      <c r="I46" s="23">
        <f t="shared" si="10"/>
        <v>0</v>
      </c>
      <c r="J46" s="23">
        <f t="shared" si="11"/>
        <v>0</v>
      </c>
      <c r="K46" s="23">
        <f t="shared" si="12"/>
        <v>0</v>
      </c>
      <c r="L46" s="23">
        <f t="shared" si="13"/>
        <v>0</v>
      </c>
      <c r="M46" s="23">
        <f t="shared" ca="1" si="14"/>
        <v>-3.0058686685577145E-4</v>
      </c>
      <c r="N46" s="23">
        <f t="shared" ca="1" si="15"/>
        <v>0</v>
      </c>
      <c r="O46" s="85">
        <f t="shared" ca="1" si="16"/>
        <v>0</v>
      </c>
      <c r="P46" s="23">
        <f t="shared" ca="1" si="17"/>
        <v>0</v>
      </c>
      <c r="Q46" s="23">
        <f t="shared" ca="1" si="18"/>
        <v>0</v>
      </c>
      <c r="R46" s="12">
        <f t="shared" ca="1" si="19"/>
        <v>3.0058686685577145E-4</v>
      </c>
    </row>
    <row r="47" spans="1:18" x14ac:dyDescent="0.2">
      <c r="A47" s="77"/>
      <c r="B47" s="77"/>
      <c r="C47" s="77"/>
      <c r="D47" s="78">
        <f t="shared" si="5"/>
        <v>0</v>
      </c>
      <c r="E47" s="78">
        <f t="shared" si="6"/>
        <v>0</v>
      </c>
      <c r="F47" s="23">
        <f t="shared" si="7"/>
        <v>0</v>
      </c>
      <c r="G47" s="23">
        <f t="shared" si="8"/>
        <v>0</v>
      </c>
      <c r="H47" s="23">
        <f t="shared" si="9"/>
        <v>0</v>
      </c>
      <c r="I47" s="23">
        <f t="shared" si="10"/>
        <v>0</v>
      </c>
      <c r="J47" s="23">
        <f t="shared" si="11"/>
        <v>0</v>
      </c>
      <c r="K47" s="23">
        <f t="shared" si="12"/>
        <v>0</v>
      </c>
      <c r="L47" s="23">
        <f t="shared" si="13"/>
        <v>0</v>
      </c>
      <c r="M47" s="23">
        <f t="shared" ca="1" si="14"/>
        <v>-3.0058686685577145E-4</v>
      </c>
      <c r="N47" s="23">
        <f t="shared" ca="1" si="15"/>
        <v>0</v>
      </c>
      <c r="O47" s="85">
        <f t="shared" ca="1" si="16"/>
        <v>0</v>
      </c>
      <c r="P47" s="23">
        <f t="shared" ca="1" si="17"/>
        <v>0</v>
      </c>
      <c r="Q47" s="23">
        <f t="shared" ca="1" si="18"/>
        <v>0</v>
      </c>
      <c r="R47" s="12">
        <f t="shared" ca="1" si="19"/>
        <v>3.0058686685577145E-4</v>
      </c>
    </row>
    <row r="48" spans="1:18" x14ac:dyDescent="0.2">
      <c r="A48" s="77"/>
      <c r="B48" s="77"/>
      <c r="C48" s="77"/>
      <c r="D48" s="78">
        <f t="shared" si="5"/>
        <v>0</v>
      </c>
      <c r="E48" s="78">
        <f t="shared" si="6"/>
        <v>0</v>
      </c>
      <c r="F48" s="23">
        <f t="shared" si="7"/>
        <v>0</v>
      </c>
      <c r="G48" s="23">
        <f t="shared" si="8"/>
        <v>0</v>
      </c>
      <c r="H48" s="23">
        <f t="shared" si="9"/>
        <v>0</v>
      </c>
      <c r="I48" s="23">
        <f t="shared" si="10"/>
        <v>0</v>
      </c>
      <c r="J48" s="23">
        <f t="shared" si="11"/>
        <v>0</v>
      </c>
      <c r="K48" s="23">
        <f t="shared" si="12"/>
        <v>0</v>
      </c>
      <c r="L48" s="23">
        <f t="shared" si="13"/>
        <v>0</v>
      </c>
      <c r="M48" s="23">
        <f t="shared" ca="1" si="14"/>
        <v>-3.0058686685577145E-4</v>
      </c>
      <c r="N48" s="23">
        <f t="shared" ca="1" si="15"/>
        <v>0</v>
      </c>
      <c r="O48" s="85">
        <f t="shared" ca="1" si="16"/>
        <v>0</v>
      </c>
      <c r="P48" s="23">
        <f t="shared" ca="1" si="17"/>
        <v>0</v>
      </c>
      <c r="Q48" s="23">
        <f t="shared" ca="1" si="18"/>
        <v>0</v>
      </c>
      <c r="R48" s="12">
        <f t="shared" ca="1" si="19"/>
        <v>3.0058686685577145E-4</v>
      </c>
    </row>
    <row r="49" spans="1:18" x14ac:dyDescent="0.2">
      <c r="A49" s="77"/>
      <c r="B49" s="77"/>
      <c r="C49" s="77"/>
      <c r="D49" s="78">
        <f t="shared" si="5"/>
        <v>0</v>
      </c>
      <c r="E49" s="78">
        <f t="shared" si="6"/>
        <v>0</v>
      </c>
      <c r="F49" s="23">
        <f t="shared" si="7"/>
        <v>0</v>
      </c>
      <c r="G49" s="23">
        <f t="shared" si="8"/>
        <v>0</v>
      </c>
      <c r="H49" s="23">
        <f t="shared" si="9"/>
        <v>0</v>
      </c>
      <c r="I49" s="23">
        <f t="shared" si="10"/>
        <v>0</v>
      </c>
      <c r="J49" s="23">
        <f t="shared" si="11"/>
        <v>0</v>
      </c>
      <c r="K49" s="23">
        <f t="shared" si="12"/>
        <v>0</v>
      </c>
      <c r="L49" s="23">
        <f t="shared" si="13"/>
        <v>0</v>
      </c>
      <c r="M49" s="23">
        <f t="shared" ca="1" si="14"/>
        <v>-3.0058686685577145E-4</v>
      </c>
      <c r="N49" s="23">
        <f t="shared" ca="1" si="15"/>
        <v>0</v>
      </c>
      <c r="O49" s="85">
        <f t="shared" ca="1" si="16"/>
        <v>0</v>
      </c>
      <c r="P49" s="23">
        <f t="shared" ca="1" si="17"/>
        <v>0</v>
      </c>
      <c r="Q49" s="23">
        <f t="shared" ca="1" si="18"/>
        <v>0</v>
      </c>
      <c r="R49" s="12">
        <f t="shared" ca="1" si="19"/>
        <v>3.0058686685577145E-4</v>
      </c>
    </row>
    <row r="50" spans="1:18" x14ac:dyDescent="0.2">
      <c r="A50" s="77"/>
      <c r="B50" s="77"/>
      <c r="C50" s="77"/>
      <c r="D50" s="78">
        <f t="shared" si="5"/>
        <v>0</v>
      </c>
      <c r="E50" s="78">
        <f t="shared" si="6"/>
        <v>0</v>
      </c>
      <c r="F50" s="23">
        <f t="shared" si="7"/>
        <v>0</v>
      </c>
      <c r="G50" s="23">
        <f t="shared" si="8"/>
        <v>0</v>
      </c>
      <c r="H50" s="23">
        <f t="shared" si="9"/>
        <v>0</v>
      </c>
      <c r="I50" s="23">
        <f t="shared" si="10"/>
        <v>0</v>
      </c>
      <c r="J50" s="23">
        <f t="shared" si="11"/>
        <v>0</v>
      </c>
      <c r="K50" s="23">
        <f t="shared" si="12"/>
        <v>0</v>
      </c>
      <c r="L50" s="23">
        <f t="shared" si="13"/>
        <v>0</v>
      </c>
      <c r="M50" s="23">
        <f t="shared" ca="1" si="14"/>
        <v>-3.0058686685577145E-4</v>
      </c>
      <c r="N50" s="23">
        <f t="shared" ca="1" si="15"/>
        <v>0</v>
      </c>
      <c r="O50" s="85">
        <f t="shared" ca="1" si="16"/>
        <v>0</v>
      </c>
      <c r="P50" s="23">
        <f t="shared" ca="1" si="17"/>
        <v>0</v>
      </c>
      <c r="Q50" s="23">
        <f t="shared" ca="1" si="18"/>
        <v>0</v>
      </c>
      <c r="R50" s="12">
        <f t="shared" ca="1" si="19"/>
        <v>3.0058686685577145E-4</v>
      </c>
    </row>
    <row r="51" spans="1:18" x14ac:dyDescent="0.2">
      <c r="A51" s="77"/>
      <c r="B51" s="77"/>
      <c r="C51" s="77"/>
      <c r="D51" s="78">
        <f t="shared" si="5"/>
        <v>0</v>
      </c>
      <c r="E51" s="78">
        <f t="shared" si="6"/>
        <v>0</v>
      </c>
      <c r="F51" s="23">
        <f t="shared" si="7"/>
        <v>0</v>
      </c>
      <c r="G51" s="23">
        <f t="shared" si="8"/>
        <v>0</v>
      </c>
      <c r="H51" s="23">
        <f t="shared" si="9"/>
        <v>0</v>
      </c>
      <c r="I51" s="23">
        <f t="shared" si="10"/>
        <v>0</v>
      </c>
      <c r="J51" s="23">
        <f t="shared" si="11"/>
        <v>0</v>
      </c>
      <c r="K51" s="23">
        <f t="shared" si="12"/>
        <v>0</v>
      </c>
      <c r="L51" s="23">
        <f t="shared" si="13"/>
        <v>0</v>
      </c>
      <c r="M51" s="23">
        <f t="shared" ca="1" si="14"/>
        <v>-3.0058686685577145E-4</v>
      </c>
      <c r="N51" s="23">
        <f t="shared" ca="1" si="15"/>
        <v>0</v>
      </c>
      <c r="O51" s="85">
        <f t="shared" ca="1" si="16"/>
        <v>0</v>
      </c>
      <c r="P51" s="23">
        <f t="shared" ca="1" si="17"/>
        <v>0</v>
      </c>
      <c r="Q51" s="23">
        <f t="shared" ca="1" si="18"/>
        <v>0</v>
      </c>
      <c r="R51" s="12">
        <f t="shared" ca="1" si="19"/>
        <v>3.0058686685577145E-4</v>
      </c>
    </row>
    <row r="52" spans="1:18" x14ac:dyDescent="0.2">
      <c r="A52" s="77"/>
      <c r="B52" s="77"/>
      <c r="C52" s="77"/>
      <c r="D52" s="78">
        <f t="shared" si="5"/>
        <v>0</v>
      </c>
      <c r="E52" s="78">
        <f t="shared" si="6"/>
        <v>0</v>
      </c>
      <c r="F52" s="23">
        <f t="shared" si="7"/>
        <v>0</v>
      </c>
      <c r="G52" s="23">
        <f t="shared" si="8"/>
        <v>0</v>
      </c>
      <c r="H52" s="23">
        <f t="shared" si="9"/>
        <v>0</v>
      </c>
      <c r="I52" s="23">
        <f t="shared" si="10"/>
        <v>0</v>
      </c>
      <c r="J52" s="23">
        <f t="shared" si="11"/>
        <v>0</v>
      </c>
      <c r="K52" s="23">
        <f t="shared" si="12"/>
        <v>0</v>
      </c>
      <c r="L52" s="23">
        <f t="shared" si="13"/>
        <v>0</v>
      </c>
      <c r="M52" s="23">
        <f t="shared" ca="1" si="14"/>
        <v>-3.0058686685577145E-4</v>
      </c>
      <c r="N52" s="23">
        <f t="shared" ca="1" si="15"/>
        <v>0</v>
      </c>
      <c r="O52" s="85">
        <f t="shared" ca="1" si="16"/>
        <v>0</v>
      </c>
      <c r="P52" s="23">
        <f t="shared" ca="1" si="17"/>
        <v>0</v>
      </c>
      <c r="Q52" s="23">
        <f t="shared" ca="1" si="18"/>
        <v>0</v>
      </c>
      <c r="R52" s="12">
        <f t="shared" ca="1" si="19"/>
        <v>3.0058686685577145E-4</v>
      </c>
    </row>
    <row r="53" spans="1:18" x14ac:dyDescent="0.2">
      <c r="A53" s="77"/>
      <c r="B53" s="77"/>
      <c r="C53" s="77"/>
      <c r="D53" s="78">
        <f t="shared" si="5"/>
        <v>0</v>
      </c>
      <c r="E53" s="78">
        <f t="shared" si="6"/>
        <v>0</v>
      </c>
      <c r="F53" s="23">
        <f t="shared" si="7"/>
        <v>0</v>
      </c>
      <c r="G53" s="23">
        <f t="shared" si="8"/>
        <v>0</v>
      </c>
      <c r="H53" s="23">
        <f t="shared" si="9"/>
        <v>0</v>
      </c>
      <c r="I53" s="23">
        <f t="shared" si="10"/>
        <v>0</v>
      </c>
      <c r="J53" s="23">
        <f t="shared" si="11"/>
        <v>0</v>
      </c>
      <c r="K53" s="23">
        <f t="shared" si="12"/>
        <v>0</v>
      </c>
      <c r="L53" s="23">
        <f t="shared" si="13"/>
        <v>0</v>
      </c>
      <c r="M53" s="23">
        <f t="shared" ca="1" si="14"/>
        <v>-3.0058686685577145E-4</v>
      </c>
      <c r="N53" s="23">
        <f t="shared" ca="1" si="15"/>
        <v>0</v>
      </c>
      <c r="O53" s="85">
        <f t="shared" ca="1" si="16"/>
        <v>0</v>
      </c>
      <c r="P53" s="23">
        <f t="shared" ca="1" si="17"/>
        <v>0</v>
      </c>
      <c r="Q53" s="23">
        <f t="shared" ca="1" si="18"/>
        <v>0</v>
      </c>
      <c r="R53" s="12">
        <f t="shared" ca="1" si="19"/>
        <v>3.0058686685577145E-4</v>
      </c>
    </row>
    <row r="54" spans="1:18" x14ac:dyDescent="0.2">
      <c r="A54" s="77"/>
      <c r="B54" s="77"/>
      <c r="C54" s="77"/>
      <c r="D54" s="78">
        <f t="shared" si="5"/>
        <v>0</v>
      </c>
      <c r="E54" s="78">
        <f t="shared" si="6"/>
        <v>0</v>
      </c>
      <c r="F54" s="23">
        <f t="shared" si="7"/>
        <v>0</v>
      </c>
      <c r="G54" s="23">
        <f t="shared" si="8"/>
        <v>0</v>
      </c>
      <c r="H54" s="23">
        <f t="shared" si="9"/>
        <v>0</v>
      </c>
      <c r="I54" s="23">
        <f t="shared" si="10"/>
        <v>0</v>
      </c>
      <c r="J54" s="23">
        <f t="shared" si="11"/>
        <v>0</v>
      </c>
      <c r="K54" s="23">
        <f t="shared" si="12"/>
        <v>0</v>
      </c>
      <c r="L54" s="23">
        <f t="shared" si="13"/>
        <v>0</v>
      </c>
      <c r="M54" s="23">
        <f t="shared" ca="1" si="14"/>
        <v>-3.0058686685577145E-4</v>
      </c>
      <c r="N54" s="23">
        <f t="shared" ca="1" si="15"/>
        <v>0</v>
      </c>
      <c r="O54" s="85">
        <f t="shared" ca="1" si="16"/>
        <v>0</v>
      </c>
      <c r="P54" s="23">
        <f t="shared" ca="1" si="17"/>
        <v>0</v>
      </c>
      <c r="Q54" s="23">
        <f t="shared" ca="1" si="18"/>
        <v>0</v>
      </c>
      <c r="R54" s="12">
        <f t="shared" ca="1" si="19"/>
        <v>3.0058686685577145E-4</v>
      </c>
    </row>
    <row r="55" spans="1:18" x14ac:dyDescent="0.2">
      <c r="A55" s="77"/>
      <c r="B55" s="77"/>
      <c r="C55" s="77"/>
      <c r="D55" s="78">
        <f t="shared" si="5"/>
        <v>0</v>
      </c>
      <c r="E55" s="78">
        <f t="shared" si="6"/>
        <v>0</v>
      </c>
      <c r="F55" s="23">
        <f t="shared" si="7"/>
        <v>0</v>
      </c>
      <c r="G55" s="23">
        <f t="shared" si="8"/>
        <v>0</v>
      </c>
      <c r="H55" s="23">
        <f t="shared" si="9"/>
        <v>0</v>
      </c>
      <c r="I55" s="23">
        <f t="shared" si="10"/>
        <v>0</v>
      </c>
      <c r="J55" s="23">
        <f t="shared" si="11"/>
        <v>0</v>
      </c>
      <c r="K55" s="23">
        <f t="shared" si="12"/>
        <v>0</v>
      </c>
      <c r="L55" s="23">
        <f t="shared" si="13"/>
        <v>0</v>
      </c>
      <c r="M55" s="23">
        <f t="shared" ca="1" si="14"/>
        <v>-3.0058686685577145E-4</v>
      </c>
      <c r="N55" s="23">
        <f t="shared" ca="1" si="15"/>
        <v>0</v>
      </c>
      <c r="O55" s="85">
        <f t="shared" ca="1" si="16"/>
        <v>0</v>
      </c>
      <c r="P55" s="23">
        <f t="shared" ca="1" si="17"/>
        <v>0</v>
      </c>
      <c r="Q55" s="23">
        <f t="shared" ca="1" si="18"/>
        <v>0</v>
      </c>
      <c r="R55" s="12">
        <f t="shared" ca="1" si="19"/>
        <v>3.0058686685577145E-4</v>
      </c>
    </row>
    <row r="56" spans="1:18" x14ac:dyDescent="0.2">
      <c r="A56" s="77"/>
      <c r="B56" s="77"/>
      <c r="C56" s="77"/>
      <c r="D56" s="78">
        <f t="shared" si="5"/>
        <v>0</v>
      </c>
      <c r="E56" s="78">
        <f t="shared" si="6"/>
        <v>0</v>
      </c>
      <c r="F56" s="23">
        <f t="shared" si="7"/>
        <v>0</v>
      </c>
      <c r="G56" s="23">
        <f t="shared" si="8"/>
        <v>0</v>
      </c>
      <c r="H56" s="23">
        <f t="shared" si="9"/>
        <v>0</v>
      </c>
      <c r="I56" s="23">
        <f t="shared" si="10"/>
        <v>0</v>
      </c>
      <c r="J56" s="23">
        <f t="shared" si="11"/>
        <v>0</v>
      </c>
      <c r="K56" s="23">
        <f t="shared" si="12"/>
        <v>0</v>
      </c>
      <c r="L56" s="23">
        <f t="shared" si="13"/>
        <v>0</v>
      </c>
      <c r="M56" s="23">
        <f t="shared" ca="1" si="14"/>
        <v>-3.0058686685577145E-4</v>
      </c>
      <c r="N56" s="23">
        <f t="shared" ca="1" si="15"/>
        <v>0</v>
      </c>
      <c r="O56" s="85">
        <f t="shared" ca="1" si="16"/>
        <v>0</v>
      </c>
      <c r="P56" s="23">
        <f t="shared" ca="1" si="17"/>
        <v>0</v>
      </c>
      <c r="Q56" s="23">
        <f t="shared" ca="1" si="18"/>
        <v>0</v>
      </c>
      <c r="R56" s="12">
        <f t="shared" ca="1" si="19"/>
        <v>3.0058686685577145E-4</v>
      </c>
    </row>
    <row r="57" spans="1:18" x14ac:dyDescent="0.2">
      <c r="A57" s="77"/>
      <c r="B57" s="77"/>
      <c r="C57" s="77"/>
      <c r="D57" s="78">
        <f t="shared" si="5"/>
        <v>0</v>
      </c>
      <c r="E57" s="78">
        <f t="shared" si="6"/>
        <v>0</v>
      </c>
      <c r="F57" s="23">
        <f t="shared" si="7"/>
        <v>0</v>
      </c>
      <c r="G57" s="23">
        <f t="shared" si="8"/>
        <v>0</v>
      </c>
      <c r="H57" s="23">
        <f t="shared" si="9"/>
        <v>0</v>
      </c>
      <c r="I57" s="23">
        <f t="shared" si="10"/>
        <v>0</v>
      </c>
      <c r="J57" s="23">
        <f t="shared" si="11"/>
        <v>0</v>
      </c>
      <c r="K57" s="23">
        <f t="shared" si="12"/>
        <v>0</v>
      </c>
      <c r="L57" s="23">
        <f t="shared" si="13"/>
        <v>0</v>
      </c>
      <c r="M57" s="23">
        <f t="shared" ca="1" si="14"/>
        <v>-3.0058686685577145E-4</v>
      </c>
      <c r="N57" s="23">
        <f t="shared" ca="1" si="15"/>
        <v>0</v>
      </c>
      <c r="O57" s="85">
        <f t="shared" ca="1" si="16"/>
        <v>0</v>
      </c>
      <c r="P57" s="23">
        <f t="shared" ca="1" si="17"/>
        <v>0</v>
      </c>
      <c r="Q57" s="23">
        <f t="shared" ca="1" si="18"/>
        <v>0</v>
      </c>
      <c r="R57" s="12">
        <f t="shared" ca="1" si="19"/>
        <v>3.0058686685577145E-4</v>
      </c>
    </row>
    <row r="58" spans="1:18" x14ac:dyDescent="0.2">
      <c r="A58" s="77"/>
      <c r="B58" s="77"/>
      <c r="C58" s="77"/>
      <c r="D58" s="78">
        <f t="shared" si="5"/>
        <v>0</v>
      </c>
      <c r="E58" s="78">
        <f t="shared" si="6"/>
        <v>0</v>
      </c>
      <c r="F58" s="23">
        <f t="shared" si="7"/>
        <v>0</v>
      </c>
      <c r="G58" s="23">
        <f t="shared" si="8"/>
        <v>0</v>
      </c>
      <c r="H58" s="23">
        <f t="shared" si="9"/>
        <v>0</v>
      </c>
      <c r="I58" s="23">
        <f t="shared" si="10"/>
        <v>0</v>
      </c>
      <c r="J58" s="23">
        <f t="shared" si="11"/>
        <v>0</v>
      </c>
      <c r="K58" s="23">
        <f t="shared" si="12"/>
        <v>0</v>
      </c>
      <c r="L58" s="23">
        <f t="shared" si="13"/>
        <v>0</v>
      </c>
      <c r="M58" s="23">
        <f t="shared" ca="1" si="14"/>
        <v>-3.0058686685577145E-4</v>
      </c>
      <c r="N58" s="23">
        <f t="shared" ca="1" si="15"/>
        <v>0</v>
      </c>
      <c r="O58" s="85">
        <f t="shared" ca="1" si="16"/>
        <v>0</v>
      </c>
      <c r="P58" s="23">
        <f t="shared" ca="1" si="17"/>
        <v>0</v>
      </c>
      <c r="Q58" s="23">
        <f t="shared" ca="1" si="18"/>
        <v>0</v>
      </c>
      <c r="R58" s="12">
        <f t="shared" ca="1" si="19"/>
        <v>3.0058686685577145E-4</v>
      </c>
    </row>
    <row r="59" spans="1:18" x14ac:dyDescent="0.2">
      <c r="A59" s="77"/>
      <c r="B59" s="77"/>
      <c r="C59" s="77"/>
      <c r="D59" s="78">
        <f t="shared" si="5"/>
        <v>0</v>
      </c>
      <c r="E59" s="78">
        <f t="shared" si="6"/>
        <v>0</v>
      </c>
      <c r="F59" s="23">
        <f t="shared" si="7"/>
        <v>0</v>
      </c>
      <c r="G59" s="23">
        <f t="shared" si="8"/>
        <v>0</v>
      </c>
      <c r="H59" s="23">
        <f t="shared" si="9"/>
        <v>0</v>
      </c>
      <c r="I59" s="23">
        <f t="shared" si="10"/>
        <v>0</v>
      </c>
      <c r="J59" s="23">
        <f t="shared" si="11"/>
        <v>0</v>
      </c>
      <c r="K59" s="23">
        <f t="shared" si="12"/>
        <v>0</v>
      </c>
      <c r="L59" s="23">
        <f t="shared" si="13"/>
        <v>0</v>
      </c>
      <c r="M59" s="23">
        <f t="shared" ca="1" si="14"/>
        <v>-3.0058686685577145E-4</v>
      </c>
      <c r="N59" s="23">
        <f t="shared" ca="1" si="15"/>
        <v>0</v>
      </c>
      <c r="O59" s="85">
        <f t="shared" ca="1" si="16"/>
        <v>0</v>
      </c>
      <c r="P59" s="23">
        <f t="shared" ca="1" si="17"/>
        <v>0</v>
      </c>
      <c r="Q59" s="23">
        <f t="shared" ca="1" si="18"/>
        <v>0</v>
      </c>
      <c r="R59" s="12">
        <f t="shared" ca="1" si="19"/>
        <v>3.0058686685577145E-4</v>
      </c>
    </row>
    <row r="60" spans="1:18" x14ac:dyDescent="0.2">
      <c r="A60" s="77"/>
      <c r="B60" s="77"/>
      <c r="C60" s="77"/>
      <c r="D60" s="78">
        <f t="shared" si="5"/>
        <v>0</v>
      </c>
      <c r="E60" s="78">
        <f t="shared" si="6"/>
        <v>0</v>
      </c>
      <c r="F60" s="23">
        <f t="shared" si="7"/>
        <v>0</v>
      </c>
      <c r="G60" s="23">
        <f t="shared" si="8"/>
        <v>0</v>
      </c>
      <c r="H60" s="23">
        <f t="shared" si="9"/>
        <v>0</v>
      </c>
      <c r="I60" s="23">
        <f t="shared" si="10"/>
        <v>0</v>
      </c>
      <c r="J60" s="23">
        <f t="shared" si="11"/>
        <v>0</v>
      </c>
      <c r="K60" s="23">
        <f t="shared" si="12"/>
        <v>0</v>
      </c>
      <c r="L60" s="23">
        <f t="shared" si="13"/>
        <v>0</v>
      </c>
      <c r="M60" s="23">
        <f t="shared" ca="1" si="14"/>
        <v>-3.0058686685577145E-4</v>
      </c>
      <c r="N60" s="23">
        <f t="shared" ca="1" si="15"/>
        <v>0</v>
      </c>
      <c r="O60" s="85">
        <f t="shared" ca="1" si="16"/>
        <v>0</v>
      </c>
      <c r="P60" s="23">
        <f t="shared" ca="1" si="17"/>
        <v>0</v>
      </c>
      <c r="Q60" s="23">
        <f t="shared" ca="1" si="18"/>
        <v>0</v>
      </c>
      <c r="R60" s="12">
        <f t="shared" ca="1" si="19"/>
        <v>3.0058686685577145E-4</v>
      </c>
    </row>
    <row r="61" spans="1:18" x14ac:dyDescent="0.2">
      <c r="A61" s="77"/>
      <c r="B61" s="77"/>
      <c r="C61" s="77"/>
      <c r="D61" s="78">
        <f t="shared" si="5"/>
        <v>0</v>
      </c>
      <c r="E61" s="78">
        <f t="shared" si="6"/>
        <v>0</v>
      </c>
      <c r="F61" s="23">
        <f t="shared" si="7"/>
        <v>0</v>
      </c>
      <c r="G61" s="23">
        <f t="shared" si="8"/>
        <v>0</v>
      </c>
      <c r="H61" s="23">
        <f t="shared" si="9"/>
        <v>0</v>
      </c>
      <c r="I61" s="23">
        <f t="shared" si="10"/>
        <v>0</v>
      </c>
      <c r="J61" s="23">
        <f t="shared" si="11"/>
        <v>0</v>
      </c>
      <c r="K61" s="23">
        <f t="shared" si="12"/>
        <v>0</v>
      </c>
      <c r="L61" s="23">
        <f t="shared" si="13"/>
        <v>0</v>
      </c>
      <c r="M61" s="23">
        <f t="shared" ca="1" si="14"/>
        <v>-3.0058686685577145E-4</v>
      </c>
      <c r="N61" s="23">
        <f t="shared" ca="1" si="15"/>
        <v>0</v>
      </c>
      <c r="O61" s="85">
        <f t="shared" ca="1" si="16"/>
        <v>0</v>
      </c>
      <c r="P61" s="23">
        <f t="shared" ca="1" si="17"/>
        <v>0</v>
      </c>
      <c r="Q61" s="23">
        <f t="shared" ca="1" si="18"/>
        <v>0</v>
      </c>
      <c r="R61" s="12">
        <f t="shared" ca="1" si="19"/>
        <v>3.0058686685577145E-4</v>
      </c>
    </row>
    <row r="62" spans="1:18" x14ac:dyDescent="0.2">
      <c r="A62" s="77"/>
      <c r="B62" s="77"/>
      <c r="C62" s="77"/>
      <c r="D62" s="78">
        <f t="shared" si="5"/>
        <v>0</v>
      </c>
      <c r="E62" s="78">
        <f t="shared" si="6"/>
        <v>0</v>
      </c>
      <c r="F62" s="23">
        <f t="shared" si="7"/>
        <v>0</v>
      </c>
      <c r="G62" s="23">
        <f t="shared" si="8"/>
        <v>0</v>
      </c>
      <c r="H62" s="23">
        <f t="shared" si="9"/>
        <v>0</v>
      </c>
      <c r="I62" s="23">
        <f t="shared" si="10"/>
        <v>0</v>
      </c>
      <c r="J62" s="23">
        <f t="shared" si="11"/>
        <v>0</v>
      </c>
      <c r="K62" s="23">
        <f t="shared" si="12"/>
        <v>0</v>
      </c>
      <c r="L62" s="23">
        <f t="shared" si="13"/>
        <v>0</v>
      </c>
      <c r="M62" s="23">
        <f t="shared" ca="1" si="14"/>
        <v>-3.0058686685577145E-4</v>
      </c>
      <c r="N62" s="23">
        <f t="shared" ca="1" si="15"/>
        <v>0</v>
      </c>
      <c r="O62" s="85">
        <f t="shared" ca="1" si="16"/>
        <v>0</v>
      </c>
      <c r="P62" s="23">
        <f t="shared" ca="1" si="17"/>
        <v>0</v>
      </c>
      <c r="Q62" s="23">
        <f t="shared" ca="1" si="18"/>
        <v>0</v>
      </c>
      <c r="R62" s="12">
        <f t="shared" ca="1" si="19"/>
        <v>3.0058686685577145E-4</v>
      </c>
    </row>
    <row r="63" spans="1:18" x14ac:dyDescent="0.2">
      <c r="A63" s="77"/>
      <c r="B63" s="77"/>
      <c r="C63" s="77"/>
      <c r="D63" s="78">
        <f t="shared" si="5"/>
        <v>0</v>
      </c>
      <c r="E63" s="78">
        <f t="shared" si="6"/>
        <v>0</v>
      </c>
      <c r="F63" s="23">
        <f t="shared" si="7"/>
        <v>0</v>
      </c>
      <c r="G63" s="23">
        <f t="shared" si="8"/>
        <v>0</v>
      </c>
      <c r="H63" s="23">
        <f t="shared" si="9"/>
        <v>0</v>
      </c>
      <c r="I63" s="23">
        <f t="shared" si="10"/>
        <v>0</v>
      </c>
      <c r="J63" s="23">
        <f t="shared" si="11"/>
        <v>0</v>
      </c>
      <c r="K63" s="23">
        <f t="shared" si="12"/>
        <v>0</v>
      </c>
      <c r="L63" s="23">
        <f t="shared" si="13"/>
        <v>0</v>
      </c>
      <c r="M63" s="23">
        <f t="shared" ca="1" si="14"/>
        <v>-3.0058686685577145E-4</v>
      </c>
      <c r="N63" s="23">
        <f t="shared" ca="1" si="15"/>
        <v>0</v>
      </c>
      <c r="O63" s="85">
        <f t="shared" ca="1" si="16"/>
        <v>0</v>
      </c>
      <c r="P63" s="23">
        <f t="shared" ca="1" si="17"/>
        <v>0</v>
      </c>
      <c r="Q63" s="23">
        <f t="shared" ca="1" si="18"/>
        <v>0</v>
      </c>
      <c r="R63" s="12">
        <f t="shared" ca="1" si="19"/>
        <v>3.0058686685577145E-4</v>
      </c>
    </row>
    <row r="64" spans="1:18" x14ac:dyDescent="0.2">
      <c r="A64" s="77"/>
      <c r="B64" s="77"/>
      <c r="C64" s="77"/>
      <c r="D64" s="78">
        <f t="shared" si="5"/>
        <v>0</v>
      </c>
      <c r="E64" s="78">
        <f t="shared" si="6"/>
        <v>0</v>
      </c>
      <c r="F64" s="23">
        <f t="shared" si="7"/>
        <v>0</v>
      </c>
      <c r="G64" s="23">
        <f t="shared" si="8"/>
        <v>0</v>
      </c>
      <c r="H64" s="23">
        <f t="shared" si="9"/>
        <v>0</v>
      </c>
      <c r="I64" s="23">
        <f t="shared" si="10"/>
        <v>0</v>
      </c>
      <c r="J64" s="23">
        <f t="shared" si="11"/>
        <v>0</v>
      </c>
      <c r="K64" s="23">
        <f t="shared" si="12"/>
        <v>0</v>
      </c>
      <c r="L64" s="23">
        <f t="shared" si="13"/>
        <v>0</v>
      </c>
      <c r="M64" s="23">
        <f t="shared" ca="1" si="14"/>
        <v>-3.0058686685577145E-4</v>
      </c>
      <c r="N64" s="23">
        <f t="shared" ca="1" si="15"/>
        <v>0</v>
      </c>
      <c r="O64" s="85">
        <f t="shared" ca="1" si="16"/>
        <v>0</v>
      </c>
      <c r="P64" s="23">
        <f t="shared" ca="1" si="17"/>
        <v>0</v>
      </c>
      <c r="Q64" s="23">
        <f t="shared" ca="1" si="18"/>
        <v>0</v>
      </c>
      <c r="R64" s="12">
        <f t="shared" ca="1" si="19"/>
        <v>3.0058686685577145E-4</v>
      </c>
    </row>
    <row r="65" spans="1:18" x14ac:dyDescent="0.2">
      <c r="A65" s="77"/>
      <c r="B65" s="77"/>
      <c r="C65" s="77"/>
      <c r="D65" s="78">
        <f t="shared" si="5"/>
        <v>0</v>
      </c>
      <c r="E65" s="78">
        <f t="shared" si="6"/>
        <v>0</v>
      </c>
      <c r="F65" s="23">
        <f t="shared" si="7"/>
        <v>0</v>
      </c>
      <c r="G65" s="23">
        <f t="shared" si="8"/>
        <v>0</v>
      </c>
      <c r="H65" s="23">
        <f t="shared" si="9"/>
        <v>0</v>
      </c>
      <c r="I65" s="23">
        <f t="shared" si="10"/>
        <v>0</v>
      </c>
      <c r="J65" s="23">
        <f t="shared" si="11"/>
        <v>0</v>
      </c>
      <c r="K65" s="23">
        <f t="shared" si="12"/>
        <v>0</v>
      </c>
      <c r="L65" s="23">
        <f t="shared" si="13"/>
        <v>0</v>
      </c>
      <c r="M65" s="23">
        <f t="shared" ca="1" si="14"/>
        <v>-3.0058686685577145E-4</v>
      </c>
      <c r="N65" s="23">
        <f t="shared" ca="1" si="15"/>
        <v>0</v>
      </c>
      <c r="O65" s="85">
        <f t="shared" ca="1" si="16"/>
        <v>0</v>
      </c>
      <c r="P65" s="23">
        <f t="shared" ca="1" si="17"/>
        <v>0</v>
      </c>
      <c r="Q65" s="23">
        <f t="shared" ca="1" si="18"/>
        <v>0</v>
      </c>
      <c r="R65" s="12">
        <f t="shared" ca="1" si="19"/>
        <v>3.0058686685577145E-4</v>
      </c>
    </row>
    <row r="66" spans="1:18" x14ac:dyDescent="0.2">
      <c r="A66" s="77"/>
      <c r="B66" s="77"/>
      <c r="C66" s="77"/>
      <c r="D66" s="78">
        <f t="shared" si="5"/>
        <v>0</v>
      </c>
      <c r="E66" s="78">
        <f t="shared" si="6"/>
        <v>0</v>
      </c>
      <c r="F66" s="23">
        <f t="shared" si="7"/>
        <v>0</v>
      </c>
      <c r="G66" s="23">
        <f t="shared" si="8"/>
        <v>0</v>
      </c>
      <c r="H66" s="23">
        <f t="shared" si="9"/>
        <v>0</v>
      </c>
      <c r="I66" s="23">
        <f t="shared" si="10"/>
        <v>0</v>
      </c>
      <c r="J66" s="23">
        <f t="shared" si="11"/>
        <v>0</v>
      </c>
      <c r="K66" s="23">
        <f t="shared" si="12"/>
        <v>0</v>
      </c>
      <c r="L66" s="23">
        <f t="shared" si="13"/>
        <v>0</v>
      </c>
      <c r="M66" s="23">
        <f t="shared" ca="1" si="14"/>
        <v>-3.0058686685577145E-4</v>
      </c>
      <c r="N66" s="23">
        <f t="shared" ca="1" si="15"/>
        <v>0</v>
      </c>
      <c r="O66" s="85">
        <f t="shared" ca="1" si="16"/>
        <v>0</v>
      </c>
      <c r="P66" s="23">
        <f t="shared" ca="1" si="17"/>
        <v>0</v>
      </c>
      <c r="Q66" s="23">
        <f t="shared" ca="1" si="18"/>
        <v>0</v>
      </c>
      <c r="R66" s="12">
        <f t="shared" ca="1" si="19"/>
        <v>3.0058686685577145E-4</v>
      </c>
    </row>
    <row r="67" spans="1:18" x14ac:dyDescent="0.2">
      <c r="A67" s="77"/>
      <c r="B67" s="77"/>
      <c r="C67" s="77"/>
      <c r="D67" s="78">
        <f t="shared" si="5"/>
        <v>0</v>
      </c>
      <c r="E67" s="78">
        <f t="shared" si="6"/>
        <v>0</v>
      </c>
      <c r="F67" s="23">
        <f t="shared" si="7"/>
        <v>0</v>
      </c>
      <c r="G67" s="23">
        <f t="shared" si="8"/>
        <v>0</v>
      </c>
      <c r="H67" s="23">
        <f t="shared" si="9"/>
        <v>0</v>
      </c>
      <c r="I67" s="23">
        <f t="shared" si="10"/>
        <v>0</v>
      </c>
      <c r="J67" s="23">
        <f t="shared" si="11"/>
        <v>0</v>
      </c>
      <c r="K67" s="23">
        <f t="shared" si="12"/>
        <v>0</v>
      </c>
      <c r="L67" s="23">
        <f t="shared" si="13"/>
        <v>0</v>
      </c>
      <c r="M67" s="23">
        <f t="shared" ca="1" si="14"/>
        <v>-3.0058686685577145E-4</v>
      </c>
      <c r="N67" s="23">
        <f t="shared" ca="1" si="15"/>
        <v>0</v>
      </c>
      <c r="O67" s="85">
        <f t="shared" ca="1" si="16"/>
        <v>0</v>
      </c>
      <c r="P67" s="23">
        <f t="shared" ca="1" si="17"/>
        <v>0</v>
      </c>
      <c r="Q67" s="23">
        <f t="shared" ca="1" si="18"/>
        <v>0</v>
      </c>
      <c r="R67" s="12">
        <f t="shared" ca="1" si="19"/>
        <v>3.0058686685577145E-4</v>
      </c>
    </row>
    <row r="68" spans="1:18" x14ac:dyDescent="0.2">
      <c r="A68" s="77"/>
      <c r="B68" s="77"/>
      <c r="C68" s="77"/>
      <c r="D68" s="78">
        <f t="shared" si="5"/>
        <v>0</v>
      </c>
      <c r="E68" s="78">
        <f t="shared" si="6"/>
        <v>0</v>
      </c>
      <c r="F68" s="23">
        <f t="shared" si="7"/>
        <v>0</v>
      </c>
      <c r="G68" s="23">
        <f t="shared" si="8"/>
        <v>0</v>
      </c>
      <c r="H68" s="23">
        <f t="shared" si="9"/>
        <v>0</v>
      </c>
      <c r="I68" s="23">
        <f t="shared" si="10"/>
        <v>0</v>
      </c>
      <c r="J68" s="23">
        <f t="shared" si="11"/>
        <v>0</v>
      </c>
      <c r="K68" s="23">
        <f t="shared" si="12"/>
        <v>0</v>
      </c>
      <c r="L68" s="23">
        <f t="shared" si="13"/>
        <v>0</v>
      </c>
      <c r="M68" s="23">
        <f t="shared" ca="1" si="14"/>
        <v>-3.0058686685577145E-4</v>
      </c>
      <c r="N68" s="23">
        <f t="shared" ca="1" si="15"/>
        <v>0</v>
      </c>
      <c r="O68" s="85">
        <f t="shared" ca="1" si="16"/>
        <v>0</v>
      </c>
      <c r="P68" s="23">
        <f t="shared" ca="1" si="17"/>
        <v>0</v>
      </c>
      <c r="Q68" s="23">
        <f t="shared" ca="1" si="18"/>
        <v>0</v>
      </c>
      <c r="R68" s="12">
        <f t="shared" ca="1" si="19"/>
        <v>3.0058686685577145E-4</v>
      </c>
    </row>
    <row r="69" spans="1:18" x14ac:dyDescent="0.2">
      <c r="A69" s="77"/>
      <c r="B69" s="77"/>
      <c r="C69" s="77"/>
      <c r="D69" s="78">
        <f t="shared" si="5"/>
        <v>0</v>
      </c>
      <c r="E69" s="78">
        <f t="shared" si="6"/>
        <v>0</v>
      </c>
      <c r="F69" s="23">
        <f t="shared" si="7"/>
        <v>0</v>
      </c>
      <c r="G69" s="23">
        <f t="shared" si="8"/>
        <v>0</v>
      </c>
      <c r="H69" s="23">
        <f t="shared" si="9"/>
        <v>0</v>
      </c>
      <c r="I69" s="23">
        <f t="shared" si="10"/>
        <v>0</v>
      </c>
      <c r="J69" s="23">
        <f t="shared" si="11"/>
        <v>0</v>
      </c>
      <c r="K69" s="23">
        <f t="shared" si="12"/>
        <v>0</v>
      </c>
      <c r="L69" s="23">
        <f t="shared" si="13"/>
        <v>0</v>
      </c>
      <c r="M69" s="23">
        <f t="shared" ca="1" si="14"/>
        <v>-3.0058686685577145E-4</v>
      </c>
      <c r="N69" s="23">
        <f t="shared" ca="1" si="15"/>
        <v>0</v>
      </c>
      <c r="O69" s="85">
        <f t="shared" ca="1" si="16"/>
        <v>0</v>
      </c>
      <c r="P69" s="23">
        <f t="shared" ca="1" si="17"/>
        <v>0</v>
      </c>
      <c r="Q69" s="23">
        <f t="shared" ca="1" si="18"/>
        <v>0</v>
      </c>
      <c r="R69" s="12">
        <f t="shared" ca="1" si="19"/>
        <v>3.0058686685577145E-4</v>
      </c>
    </row>
    <row r="70" spans="1:18" x14ac:dyDescent="0.2">
      <c r="A70" s="77"/>
      <c r="B70" s="77"/>
      <c r="C70" s="77"/>
      <c r="D70" s="78">
        <f t="shared" si="5"/>
        <v>0</v>
      </c>
      <c r="E70" s="78">
        <f t="shared" si="6"/>
        <v>0</v>
      </c>
      <c r="F70" s="23">
        <f t="shared" si="7"/>
        <v>0</v>
      </c>
      <c r="G70" s="23">
        <f t="shared" si="8"/>
        <v>0</v>
      </c>
      <c r="H70" s="23">
        <f t="shared" si="9"/>
        <v>0</v>
      </c>
      <c r="I70" s="23">
        <f t="shared" si="10"/>
        <v>0</v>
      </c>
      <c r="J70" s="23">
        <f t="shared" si="11"/>
        <v>0</v>
      </c>
      <c r="K70" s="23">
        <f t="shared" si="12"/>
        <v>0</v>
      </c>
      <c r="L70" s="23">
        <f t="shared" si="13"/>
        <v>0</v>
      </c>
      <c r="M70" s="23">
        <f t="shared" ca="1" si="14"/>
        <v>-3.0058686685577145E-4</v>
      </c>
      <c r="N70" s="23">
        <f t="shared" ca="1" si="15"/>
        <v>0</v>
      </c>
      <c r="O70" s="85">
        <f t="shared" ca="1" si="16"/>
        <v>0</v>
      </c>
      <c r="P70" s="23">
        <f t="shared" ca="1" si="17"/>
        <v>0</v>
      </c>
      <c r="Q70" s="23">
        <f t="shared" ca="1" si="18"/>
        <v>0</v>
      </c>
      <c r="R70" s="12">
        <f t="shared" ca="1" si="19"/>
        <v>3.0058686685577145E-4</v>
      </c>
    </row>
    <row r="71" spans="1:18" x14ac:dyDescent="0.2">
      <c r="A71" s="77"/>
      <c r="B71" s="77"/>
      <c r="C71" s="77"/>
      <c r="D71" s="78">
        <f t="shared" si="5"/>
        <v>0</v>
      </c>
      <c r="E71" s="78">
        <f t="shared" si="6"/>
        <v>0</v>
      </c>
      <c r="F71" s="23">
        <f t="shared" si="7"/>
        <v>0</v>
      </c>
      <c r="G71" s="23">
        <f t="shared" si="8"/>
        <v>0</v>
      </c>
      <c r="H71" s="23">
        <f t="shared" si="9"/>
        <v>0</v>
      </c>
      <c r="I71" s="23">
        <f t="shared" si="10"/>
        <v>0</v>
      </c>
      <c r="J71" s="23">
        <f t="shared" si="11"/>
        <v>0</v>
      </c>
      <c r="K71" s="23">
        <f t="shared" si="12"/>
        <v>0</v>
      </c>
      <c r="L71" s="23">
        <f t="shared" si="13"/>
        <v>0</v>
      </c>
      <c r="M71" s="23">
        <f t="shared" ca="1" si="14"/>
        <v>-3.0058686685577145E-4</v>
      </c>
      <c r="N71" s="23">
        <f t="shared" ca="1" si="15"/>
        <v>0</v>
      </c>
      <c r="O71" s="85">
        <f t="shared" ca="1" si="16"/>
        <v>0</v>
      </c>
      <c r="P71" s="23">
        <f t="shared" ca="1" si="17"/>
        <v>0</v>
      </c>
      <c r="Q71" s="23">
        <f t="shared" ca="1" si="18"/>
        <v>0</v>
      </c>
      <c r="R71" s="12">
        <f t="shared" ca="1" si="19"/>
        <v>3.0058686685577145E-4</v>
      </c>
    </row>
    <row r="72" spans="1:18" x14ac:dyDescent="0.2">
      <c r="A72" s="77"/>
      <c r="B72" s="77"/>
      <c r="C72" s="77"/>
      <c r="D72" s="78">
        <f t="shared" si="5"/>
        <v>0</v>
      </c>
      <c r="E72" s="78">
        <f t="shared" si="6"/>
        <v>0</v>
      </c>
      <c r="F72" s="23">
        <f t="shared" si="7"/>
        <v>0</v>
      </c>
      <c r="G72" s="23">
        <f t="shared" si="8"/>
        <v>0</v>
      </c>
      <c r="H72" s="23">
        <f t="shared" si="9"/>
        <v>0</v>
      </c>
      <c r="I72" s="23">
        <f t="shared" si="10"/>
        <v>0</v>
      </c>
      <c r="J72" s="23">
        <f t="shared" si="11"/>
        <v>0</v>
      </c>
      <c r="K72" s="23">
        <f t="shared" si="12"/>
        <v>0</v>
      </c>
      <c r="L72" s="23">
        <f t="shared" si="13"/>
        <v>0</v>
      </c>
      <c r="M72" s="23">
        <f t="shared" ca="1" si="14"/>
        <v>-3.0058686685577145E-4</v>
      </c>
      <c r="N72" s="23">
        <f t="shared" ca="1" si="15"/>
        <v>0</v>
      </c>
      <c r="O72" s="85">
        <f t="shared" ca="1" si="16"/>
        <v>0</v>
      </c>
      <c r="P72" s="23">
        <f t="shared" ca="1" si="17"/>
        <v>0</v>
      </c>
      <c r="Q72" s="23">
        <f t="shared" ca="1" si="18"/>
        <v>0</v>
      </c>
      <c r="R72" s="12">
        <f t="shared" ca="1" si="19"/>
        <v>3.0058686685577145E-4</v>
      </c>
    </row>
    <row r="73" spans="1:18" x14ac:dyDescent="0.2">
      <c r="A73" s="77"/>
      <c r="B73" s="77"/>
      <c r="C73" s="77"/>
      <c r="D73" s="78">
        <f t="shared" si="5"/>
        <v>0</v>
      </c>
      <c r="E73" s="78">
        <f t="shared" si="6"/>
        <v>0</v>
      </c>
      <c r="F73" s="23">
        <f t="shared" si="7"/>
        <v>0</v>
      </c>
      <c r="G73" s="23">
        <f t="shared" si="8"/>
        <v>0</v>
      </c>
      <c r="H73" s="23">
        <f t="shared" si="9"/>
        <v>0</v>
      </c>
      <c r="I73" s="23">
        <f t="shared" si="10"/>
        <v>0</v>
      </c>
      <c r="J73" s="23">
        <f t="shared" si="11"/>
        <v>0</v>
      </c>
      <c r="K73" s="23">
        <f t="shared" si="12"/>
        <v>0</v>
      </c>
      <c r="L73" s="23">
        <f t="shared" si="13"/>
        <v>0</v>
      </c>
      <c r="M73" s="23">
        <f t="shared" ca="1" si="14"/>
        <v>-3.0058686685577145E-4</v>
      </c>
      <c r="N73" s="23">
        <f t="shared" ca="1" si="15"/>
        <v>0</v>
      </c>
      <c r="O73" s="85">
        <f t="shared" ca="1" si="16"/>
        <v>0</v>
      </c>
      <c r="P73" s="23">
        <f t="shared" ca="1" si="17"/>
        <v>0</v>
      </c>
      <c r="Q73" s="23">
        <f t="shared" ca="1" si="18"/>
        <v>0</v>
      </c>
      <c r="R73" s="12">
        <f t="shared" ca="1" si="19"/>
        <v>3.0058686685577145E-4</v>
      </c>
    </row>
    <row r="74" spans="1:18" x14ac:dyDescent="0.2">
      <c r="A74" s="77"/>
      <c r="B74" s="77"/>
      <c r="C74" s="77"/>
      <c r="D74" s="78">
        <f t="shared" si="5"/>
        <v>0</v>
      </c>
      <c r="E74" s="78">
        <f t="shared" si="6"/>
        <v>0</v>
      </c>
      <c r="F74" s="23">
        <f t="shared" si="7"/>
        <v>0</v>
      </c>
      <c r="G74" s="23">
        <f t="shared" si="8"/>
        <v>0</v>
      </c>
      <c r="H74" s="23">
        <f t="shared" si="9"/>
        <v>0</v>
      </c>
      <c r="I74" s="23">
        <f t="shared" si="10"/>
        <v>0</v>
      </c>
      <c r="J74" s="23">
        <f t="shared" si="11"/>
        <v>0</v>
      </c>
      <c r="K74" s="23">
        <f t="shared" si="12"/>
        <v>0</v>
      </c>
      <c r="L74" s="23">
        <f t="shared" si="13"/>
        <v>0</v>
      </c>
      <c r="M74" s="23">
        <f t="shared" ca="1" si="14"/>
        <v>-3.0058686685577145E-4</v>
      </c>
      <c r="N74" s="23">
        <f t="shared" ca="1" si="15"/>
        <v>0</v>
      </c>
      <c r="O74" s="85">
        <f t="shared" ca="1" si="16"/>
        <v>0</v>
      </c>
      <c r="P74" s="23">
        <f t="shared" ca="1" si="17"/>
        <v>0</v>
      </c>
      <c r="Q74" s="23">
        <f t="shared" ca="1" si="18"/>
        <v>0</v>
      </c>
      <c r="R74" s="12">
        <f t="shared" ca="1" si="19"/>
        <v>3.0058686685577145E-4</v>
      </c>
    </row>
    <row r="75" spans="1:18" x14ac:dyDescent="0.2">
      <c r="A75" s="77"/>
      <c r="B75" s="77"/>
      <c r="C75" s="77"/>
      <c r="D75" s="78">
        <f t="shared" si="5"/>
        <v>0</v>
      </c>
      <c r="E75" s="78">
        <f t="shared" si="6"/>
        <v>0</v>
      </c>
      <c r="F75" s="23">
        <f t="shared" si="7"/>
        <v>0</v>
      </c>
      <c r="G75" s="23">
        <f t="shared" si="8"/>
        <v>0</v>
      </c>
      <c r="H75" s="23">
        <f t="shared" si="9"/>
        <v>0</v>
      </c>
      <c r="I75" s="23">
        <f t="shared" si="10"/>
        <v>0</v>
      </c>
      <c r="J75" s="23">
        <f t="shared" si="11"/>
        <v>0</v>
      </c>
      <c r="K75" s="23">
        <f t="shared" si="12"/>
        <v>0</v>
      </c>
      <c r="L75" s="23">
        <f t="shared" si="13"/>
        <v>0</v>
      </c>
      <c r="M75" s="23">
        <f t="shared" ca="1" si="14"/>
        <v>-3.0058686685577145E-4</v>
      </c>
      <c r="N75" s="23">
        <f t="shared" ca="1" si="15"/>
        <v>0</v>
      </c>
      <c r="O75" s="85">
        <f t="shared" ca="1" si="16"/>
        <v>0</v>
      </c>
      <c r="P75" s="23">
        <f t="shared" ca="1" si="17"/>
        <v>0</v>
      </c>
      <c r="Q75" s="23">
        <f t="shared" ca="1" si="18"/>
        <v>0</v>
      </c>
      <c r="R75" s="12">
        <f t="shared" ca="1" si="19"/>
        <v>3.0058686685577145E-4</v>
      </c>
    </row>
    <row r="76" spans="1:18" x14ac:dyDescent="0.2">
      <c r="A76" s="77"/>
      <c r="B76" s="77"/>
      <c r="C76" s="77"/>
      <c r="D76" s="78">
        <f t="shared" si="5"/>
        <v>0</v>
      </c>
      <c r="E76" s="78">
        <f t="shared" si="6"/>
        <v>0</v>
      </c>
      <c r="F76" s="23">
        <f t="shared" si="7"/>
        <v>0</v>
      </c>
      <c r="G76" s="23">
        <f t="shared" si="8"/>
        <v>0</v>
      </c>
      <c r="H76" s="23">
        <f t="shared" si="9"/>
        <v>0</v>
      </c>
      <c r="I76" s="23">
        <f t="shared" si="10"/>
        <v>0</v>
      </c>
      <c r="J76" s="23">
        <f t="shared" si="11"/>
        <v>0</v>
      </c>
      <c r="K76" s="23">
        <f t="shared" si="12"/>
        <v>0</v>
      </c>
      <c r="L76" s="23">
        <f t="shared" si="13"/>
        <v>0</v>
      </c>
      <c r="M76" s="23">
        <f t="shared" ca="1" si="14"/>
        <v>-3.0058686685577145E-4</v>
      </c>
      <c r="N76" s="23">
        <f t="shared" ca="1" si="15"/>
        <v>0</v>
      </c>
      <c r="O76" s="85">
        <f t="shared" ca="1" si="16"/>
        <v>0</v>
      </c>
      <c r="P76" s="23">
        <f t="shared" ca="1" si="17"/>
        <v>0</v>
      </c>
      <c r="Q76" s="23">
        <f t="shared" ca="1" si="18"/>
        <v>0</v>
      </c>
      <c r="R76" s="12">
        <f t="shared" ca="1" si="19"/>
        <v>3.0058686685577145E-4</v>
      </c>
    </row>
    <row r="77" spans="1:18" x14ac:dyDescent="0.2">
      <c r="A77" s="77"/>
      <c r="B77" s="77"/>
      <c r="C77" s="77"/>
      <c r="D77" s="78">
        <f t="shared" si="5"/>
        <v>0</v>
      </c>
      <c r="E77" s="78">
        <f t="shared" si="6"/>
        <v>0</v>
      </c>
      <c r="F77" s="23">
        <f t="shared" si="7"/>
        <v>0</v>
      </c>
      <c r="G77" s="23">
        <f t="shared" si="8"/>
        <v>0</v>
      </c>
      <c r="H77" s="23">
        <f t="shared" si="9"/>
        <v>0</v>
      </c>
      <c r="I77" s="23">
        <f t="shared" si="10"/>
        <v>0</v>
      </c>
      <c r="J77" s="23">
        <f t="shared" si="11"/>
        <v>0</v>
      </c>
      <c r="K77" s="23">
        <f t="shared" si="12"/>
        <v>0</v>
      </c>
      <c r="L77" s="23">
        <f t="shared" si="13"/>
        <v>0</v>
      </c>
      <c r="M77" s="23">
        <f t="shared" ca="1" si="14"/>
        <v>-3.0058686685577145E-4</v>
      </c>
      <c r="N77" s="23">
        <f t="shared" ca="1" si="15"/>
        <v>0</v>
      </c>
      <c r="O77" s="85">
        <f t="shared" ca="1" si="16"/>
        <v>0</v>
      </c>
      <c r="P77" s="23">
        <f t="shared" ca="1" si="17"/>
        <v>0</v>
      </c>
      <c r="Q77" s="23">
        <f t="shared" ca="1" si="18"/>
        <v>0</v>
      </c>
      <c r="R77" s="12">
        <f t="shared" ca="1" si="19"/>
        <v>3.0058686685577145E-4</v>
      </c>
    </row>
    <row r="78" spans="1:18" x14ac:dyDescent="0.2">
      <c r="A78" s="77"/>
      <c r="B78" s="77"/>
      <c r="C78" s="77"/>
      <c r="D78" s="78">
        <f t="shared" si="5"/>
        <v>0</v>
      </c>
      <c r="E78" s="78">
        <f t="shared" si="6"/>
        <v>0</v>
      </c>
      <c r="F78" s="23">
        <f t="shared" si="7"/>
        <v>0</v>
      </c>
      <c r="G78" s="23">
        <f t="shared" si="8"/>
        <v>0</v>
      </c>
      <c r="H78" s="23">
        <f t="shared" si="9"/>
        <v>0</v>
      </c>
      <c r="I78" s="23">
        <f t="shared" si="10"/>
        <v>0</v>
      </c>
      <c r="J78" s="23">
        <f t="shared" si="11"/>
        <v>0</v>
      </c>
      <c r="K78" s="23">
        <f t="shared" si="12"/>
        <v>0</v>
      </c>
      <c r="L78" s="23">
        <f t="shared" si="13"/>
        <v>0</v>
      </c>
      <c r="M78" s="23">
        <f t="shared" ca="1" si="14"/>
        <v>-3.0058686685577145E-4</v>
      </c>
      <c r="N78" s="23">
        <f t="shared" ca="1" si="15"/>
        <v>0</v>
      </c>
      <c r="O78" s="85">
        <f t="shared" ca="1" si="16"/>
        <v>0</v>
      </c>
      <c r="P78" s="23">
        <f t="shared" ca="1" si="17"/>
        <v>0</v>
      </c>
      <c r="Q78" s="23">
        <f t="shared" ca="1" si="18"/>
        <v>0</v>
      </c>
      <c r="R78" s="12">
        <f t="shared" ca="1" si="19"/>
        <v>3.0058686685577145E-4</v>
      </c>
    </row>
    <row r="79" spans="1:18" x14ac:dyDescent="0.2">
      <c r="A79" s="77"/>
      <c r="B79" s="77"/>
      <c r="C79" s="77"/>
      <c r="D79" s="78">
        <f t="shared" si="5"/>
        <v>0</v>
      </c>
      <c r="E79" s="78">
        <f t="shared" si="6"/>
        <v>0</v>
      </c>
      <c r="F79" s="23">
        <f t="shared" si="7"/>
        <v>0</v>
      </c>
      <c r="G79" s="23">
        <f t="shared" si="8"/>
        <v>0</v>
      </c>
      <c r="H79" s="23">
        <f t="shared" si="9"/>
        <v>0</v>
      </c>
      <c r="I79" s="23">
        <f t="shared" si="10"/>
        <v>0</v>
      </c>
      <c r="J79" s="23">
        <f t="shared" si="11"/>
        <v>0</v>
      </c>
      <c r="K79" s="23">
        <f t="shared" si="12"/>
        <v>0</v>
      </c>
      <c r="L79" s="23">
        <f t="shared" si="13"/>
        <v>0</v>
      </c>
      <c r="M79" s="23">
        <f t="shared" ca="1" si="14"/>
        <v>-3.0058686685577145E-4</v>
      </c>
      <c r="N79" s="23">
        <f t="shared" ca="1" si="15"/>
        <v>0</v>
      </c>
      <c r="O79" s="85">
        <f t="shared" ca="1" si="16"/>
        <v>0</v>
      </c>
      <c r="P79" s="23">
        <f t="shared" ca="1" si="17"/>
        <v>0</v>
      </c>
      <c r="Q79" s="23">
        <f t="shared" ca="1" si="18"/>
        <v>0</v>
      </c>
      <c r="R79" s="12">
        <f t="shared" ca="1" si="19"/>
        <v>3.0058686685577145E-4</v>
      </c>
    </row>
    <row r="80" spans="1:18" x14ac:dyDescent="0.2">
      <c r="A80" s="77"/>
      <c r="B80" s="77"/>
      <c r="C80" s="77"/>
      <c r="D80" s="78">
        <f t="shared" si="5"/>
        <v>0</v>
      </c>
      <c r="E80" s="78">
        <f t="shared" si="6"/>
        <v>0</v>
      </c>
      <c r="F80" s="23">
        <f t="shared" si="7"/>
        <v>0</v>
      </c>
      <c r="G80" s="23">
        <f t="shared" si="8"/>
        <v>0</v>
      </c>
      <c r="H80" s="23">
        <f t="shared" si="9"/>
        <v>0</v>
      </c>
      <c r="I80" s="23">
        <f t="shared" si="10"/>
        <v>0</v>
      </c>
      <c r="J80" s="23">
        <f t="shared" si="11"/>
        <v>0</v>
      </c>
      <c r="K80" s="23">
        <f t="shared" si="12"/>
        <v>0</v>
      </c>
      <c r="L80" s="23">
        <f t="shared" si="13"/>
        <v>0</v>
      </c>
      <c r="M80" s="23">
        <f t="shared" ca="1" si="14"/>
        <v>-3.0058686685577145E-4</v>
      </c>
      <c r="N80" s="23">
        <f t="shared" ca="1" si="15"/>
        <v>0</v>
      </c>
      <c r="O80" s="85">
        <f t="shared" ca="1" si="16"/>
        <v>0</v>
      </c>
      <c r="P80" s="23">
        <f t="shared" ca="1" si="17"/>
        <v>0</v>
      </c>
      <c r="Q80" s="23">
        <f t="shared" ca="1" si="18"/>
        <v>0</v>
      </c>
      <c r="R80" s="12">
        <f t="shared" ca="1" si="19"/>
        <v>3.0058686685577145E-4</v>
      </c>
    </row>
    <row r="81" spans="1:18" x14ac:dyDescent="0.2">
      <c r="A81" s="77"/>
      <c r="B81" s="77"/>
      <c r="C81" s="77"/>
      <c r="D81" s="78">
        <f t="shared" si="5"/>
        <v>0</v>
      </c>
      <c r="E81" s="78">
        <f t="shared" si="6"/>
        <v>0</v>
      </c>
      <c r="F81" s="23">
        <f t="shared" si="7"/>
        <v>0</v>
      </c>
      <c r="G81" s="23">
        <f t="shared" si="8"/>
        <v>0</v>
      </c>
      <c r="H81" s="23">
        <f t="shared" si="9"/>
        <v>0</v>
      </c>
      <c r="I81" s="23">
        <f t="shared" si="10"/>
        <v>0</v>
      </c>
      <c r="J81" s="23">
        <f t="shared" si="11"/>
        <v>0</v>
      </c>
      <c r="K81" s="23">
        <f t="shared" si="12"/>
        <v>0</v>
      </c>
      <c r="L81" s="23">
        <f t="shared" si="13"/>
        <v>0</v>
      </c>
      <c r="M81" s="23">
        <f t="shared" ca="1" si="14"/>
        <v>-3.0058686685577145E-4</v>
      </c>
      <c r="N81" s="23">
        <f t="shared" ca="1" si="15"/>
        <v>0</v>
      </c>
      <c r="O81" s="85">
        <f t="shared" ca="1" si="16"/>
        <v>0</v>
      </c>
      <c r="P81" s="23">
        <f t="shared" ca="1" si="17"/>
        <v>0</v>
      </c>
      <c r="Q81" s="23">
        <f t="shared" ca="1" si="18"/>
        <v>0</v>
      </c>
      <c r="R81" s="12">
        <f t="shared" ca="1" si="19"/>
        <v>3.0058686685577145E-4</v>
      </c>
    </row>
    <row r="82" spans="1:18" x14ac:dyDescent="0.2">
      <c r="A82" s="77"/>
      <c r="B82" s="77"/>
      <c r="C82" s="77"/>
      <c r="D82" s="78">
        <f t="shared" si="5"/>
        <v>0</v>
      </c>
      <c r="E82" s="78">
        <f t="shared" si="6"/>
        <v>0</v>
      </c>
      <c r="F82" s="23">
        <f t="shared" si="7"/>
        <v>0</v>
      </c>
      <c r="G82" s="23">
        <f t="shared" si="8"/>
        <v>0</v>
      </c>
      <c r="H82" s="23">
        <f t="shared" si="9"/>
        <v>0</v>
      </c>
      <c r="I82" s="23">
        <f t="shared" si="10"/>
        <v>0</v>
      </c>
      <c r="J82" s="23">
        <f t="shared" si="11"/>
        <v>0</v>
      </c>
      <c r="K82" s="23">
        <f t="shared" si="12"/>
        <v>0</v>
      </c>
      <c r="L82" s="23">
        <f t="shared" si="13"/>
        <v>0</v>
      </c>
      <c r="M82" s="23">
        <f t="shared" ca="1" si="14"/>
        <v>-3.0058686685577145E-4</v>
      </c>
      <c r="N82" s="23">
        <f t="shared" ca="1" si="15"/>
        <v>0</v>
      </c>
      <c r="O82" s="85">
        <f t="shared" ca="1" si="16"/>
        <v>0</v>
      </c>
      <c r="P82" s="23">
        <f t="shared" ca="1" si="17"/>
        <v>0</v>
      </c>
      <c r="Q82" s="23">
        <f t="shared" ca="1" si="18"/>
        <v>0</v>
      </c>
      <c r="R82" s="12">
        <f t="shared" ca="1" si="19"/>
        <v>3.0058686685577145E-4</v>
      </c>
    </row>
    <row r="83" spans="1:18" x14ac:dyDescent="0.2">
      <c r="A83" s="77"/>
      <c r="B83" s="77"/>
      <c r="C83" s="77"/>
      <c r="D83" s="78">
        <f t="shared" si="5"/>
        <v>0</v>
      </c>
      <c r="E83" s="78">
        <f t="shared" si="6"/>
        <v>0</v>
      </c>
      <c r="F83" s="23">
        <f t="shared" si="7"/>
        <v>0</v>
      </c>
      <c r="G83" s="23">
        <f t="shared" si="8"/>
        <v>0</v>
      </c>
      <c r="H83" s="23">
        <f t="shared" si="9"/>
        <v>0</v>
      </c>
      <c r="I83" s="23">
        <f t="shared" si="10"/>
        <v>0</v>
      </c>
      <c r="J83" s="23">
        <f t="shared" si="11"/>
        <v>0</v>
      </c>
      <c r="K83" s="23">
        <f t="shared" si="12"/>
        <v>0</v>
      </c>
      <c r="L83" s="23">
        <f t="shared" si="13"/>
        <v>0</v>
      </c>
      <c r="M83" s="23">
        <f t="shared" ca="1" si="14"/>
        <v>-3.0058686685577145E-4</v>
      </c>
      <c r="N83" s="23">
        <f t="shared" ca="1" si="15"/>
        <v>0</v>
      </c>
      <c r="O83" s="85">
        <f t="shared" ca="1" si="16"/>
        <v>0</v>
      </c>
      <c r="P83" s="23">
        <f t="shared" ca="1" si="17"/>
        <v>0</v>
      </c>
      <c r="Q83" s="23">
        <f t="shared" ca="1" si="18"/>
        <v>0</v>
      </c>
      <c r="R83" s="12">
        <f t="shared" ca="1" si="19"/>
        <v>3.0058686685577145E-4</v>
      </c>
    </row>
    <row r="84" spans="1:18" x14ac:dyDescent="0.2">
      <c r="A84" s="77"/>
      <c r="B84" s="77"/>
      <c r="C84" s="77"/>
      <c r="D84" s="78">
        <f t="shared" si="5"/>
        <v>0</v>
      </c>
      <c r="E84" s="78">
        <f t="shared" si="6"/>
        <v>0</v>
      </c>
      <c r="F84" s="23">
        <f t="shared" si="7"/>
        <v>0</v>
      </c>
      <c r="G84" s="23">
        <f t="shared" si="8"/>
        <v>0</v>
      </c>
      <c r="H84" s="23">
        <f t="shared" si="9"/>
        <v>0</v>
      </c>
      <c r="I84" s="23">
        <f t="shared" si="10"/>
        <v>0</v>
      </c>
      <c r="J84" s="23">
        <f t="shared" si="11"/>
        <v>0</v>
      </c>
      <c r="K84" s="23">
        <f t="shared" si="12"/>
        <v>0</v>
      </c>
      <c r="L84" s="23">
        <f t="shared" si="13"/>
        <v>0</v>
      </c>
      <c r="M84" s="23">
        <f t="shared" ca="1" si="14"/>
        <v>-3.0058686685577145E-4</v>
      </c>
      <c r="N84" s="23">
        <f t="shared" ca="1" si="15"/>
        <v>0</v>
      </c>
      <c r="O84" s="85">
        <f t="shared" ca="1" si="16"/>
        <v>0</v>
      </c>
      <c r="P84" s="23">
        <f t="shared" ca="1" si="17"/>
        <v>0</v>
      </c>
      <c r="Q84" s="23">
        <f t="shared" ca="1" si="18"/>
        <v>0</v>
      </c>
      <c r="R84" s="12">
        <f t="shared" ca="1" si="19"/>
        <v>3.0058686685577145E-4</v>
      </c>
    </row>
    <row r="85" spans="1:18" x14ac:dyDescent="0.2">
      <c r="A85" s="77"/>
      <c r="B85" s="77"/>
      <c r="C85" s="77"/>
      <c r="D85" s="78">
        <f t="shared" ref="D85:D148" si="20">A85/A$18</f>
        <v>0</v>
      </c>
      <c r="E85" s="78">
        <f t="shared" ref="E85:E148" si="21">B85/B$18</f>
        <v>0</v>
      </c>
      <c r="F85" s="23">
        <f t="shared" ref="F85:F148" si="22">$C85*D85</f>
        <v>0</v>
      </c>
      <c r="G85" s="23">
        <f t="shared" ref="G85:G148" si="23">$C85*E85</f>
        <v>0</v>
      </c>
      <c r="H85" s="23">
        <f t="shared" ref="H85:H148" si="24">C85*D85*D85</f>
        <v>0</v>
      </c>
      <c r="I85" s="23">
        <f t="shared" ref="I85:I148" si="25">C85*D85*D85*D85</f>
        <v>0</v>
      </c>
      <c r="J85" s="23">
        <f t="shared" ref="J85:J148" si="26">C85*D85*D85*D85*D85</f>
        <v>0</v>
      </c>
      <c r="K85" s="23">
        <f t="shared" ref="K85:K148" si="27">C85*E85*D85</f>
        <v>0</v>
      </c>
      <c r="L85" s="23">
        <f t="shared" ref="L85:L148" si="28">C85*E85*D85*D85</f>
        <v>0</v>
      </c>
      <c r="M85" s="23">
        <f t="shared" ref="M85:M148" ca="1" si="29">+E$4+E$5*D85+E$6*D85^2</f>
        <v>-3.0058686685577145E-4</v>
      </c>
      <c r="N85" s="23">
        <f t="shared" ref="N85:N148" ca="1" si="30">C85*(M85-E85)^2</f>
        <v>0</v>
      </c>
      <c r="O85" s="85">
        <f t="shared" ref="O85:O148" ca="1" si="31">(C85*O$1-O$2*F85+O$3*H85)^2</f>
        <v>0</v>
      </c>
      <c r="P85" s="23">
        <f t="shared" ref="P85:P148" ca="1" si="32">(-C85*O$2+O$4*F85-O$5*H85)^2</f>
        <v>0</v>
      </c>
      <c r="Q85" s="23">
        <f t="shared" ref="Q85:Q148" ca="1" si="33">+(C85*O$3-F85*O$5+H85*O$6)^2</f>
        <v>0</v>
      </c>
      <c r="R85" s="12">
        <f t="shared" ref="R85:R148" ca="1" si="34">+E85-M85</f>
        <v>3.0058686685577145E-4</v>
      </c>
    </row>
    <row r="86" spans="1:18" x14ac:dyDescent="0.2">
      <c r="A86" s="77"/>
      <c r="B86" s="77"/>
      <c r="C86" s="77"/>
      <c r="D86" s="78">
        <f t="shared" si="20"/>
        <v>0</v>
      </c>
      <c r="E86" s="78">
        <f t="shared" si="21"/>
        <v>0</v>
      </c>
      <c r="F86" s="23">
        <f t="shared" si="22"/>
        <v>0</v>
      </c>
      <c r="G86" s="23">
        <f t="shared" si="23"/>
        <v>0</v>
      </c>
      <c r="H86" s="23">
        <f t="shared" si="24"/>
        <v>0</v>
      </c>
      <c r="I86" s="23">
        <f t="shared" si="25"/>
        <v>0</v>
      </c>
      <c r="J86" s="23">
        <f t="shared" si="26"/>
        <v>0</v>
      </c>
      <c r="K86" s="23">
        <f t="shared" si="27"/>
        <v>0</v>
      </c>
      <c r="L86" s="23">
        <f t="shared" si="28"/>
        <v>0</v>
      </c>
      <c r="M86" s="23">
        <f t="shared" ca="1" si="29"/>
        <v>-3.0058686685577145E-4</v>
      </c>
      <c r="N86" s="23">
        <f t="shared" ca="1" si="30"/>
        <v>0</v>
      </c>
      <c r="O86" s="85">
        <f t="shared" ca="1" si="31"/>
        <v>0</v>
      </c>
      <c r="P86" s="23">
        <f t="shared" ca="1" si="32"/>
        <v>0</v>
      </c>
      <c r="Q86" s="23">
        <f t="shared" ca="1" si="33"/>
        <v>0</v>
      </c>
      <c r="R86" s="12">
        <f t="shared" ca="1" si="34"/>
        <v>3.0058686685577145E-4</v>
      </c>
    </row>
    <row r="87" spans="1:18" x14ac:dyDescent="0.2">
      <c r="A87" s="77"/>
      <c r="B87" s="77"/>
      <c r="C87" s="77"/>
      <c r="D87" s="78">
        <f t="shared" si="20"/>
        <v>0</v>
      </c>
      <c r="E87" s="78">
        <f t="shared" si="21"/>
        <v>0</v>
      </c>
      <c r="F87" s="23">
        <f t="shared" si="22"/>
        <v>0</v>
      </c>
      <c r="G87" s="23">
        <f t="shared" si="23"/>
        <v>0</v>
      </c>
      <c r="H87" s="23">
        <f t="shared" si="24"/>
        <v>0</v>
      </c>
      <c r="I87" s="23">
        <f t="shared" si="25"/>
        <v>0</v>
      </c>
      <c r="J87" s="23">
        <f t="shared" si="26"/>
        <v>0</v>
      </c>
      <c r="K87" s="23">
        <f t="shared" si="27"/>
        <v>0</v>
      </c>
      <c r="L87" s="23">
        <f t="shared" si="28"/>
        <v>0</v>
      </c>
      <c r="M87" s="23">
        <f t="shared" ca="1" si="29"/>
        <v>-3.0058686685577145E-4</v>
      </c>
      <c r="N87" s="23">
        <f t="shared" ca="1" si="30"/>
        <v>0</v>
      </c>
      <c r="O87" s="85">
        <f t="shared" ca="1" si="31"/>
        <v>0</v>
      </c>
      <c r="P87" s="23">
        <f t="shared" ca="1" si="32"/>
        <v>0</v>
      </c>
      <c r="Q87" s="23">
        <f t="shared" ca="1" si="33"/>
        <v>0</v>
      </c>
      <c r="R87" s="12">
        <f t="shared" ca="1" si="34"/>
        <v>3.0058686685577145E-4</v>
      </c>
    </row>
    <row r="88" spans="1:18" x14ac:dyDescent="0.2">
      <c r="A88" s="77"/>
      <c r="B88" s="77"/>
      <c r="C88" s="77"/>
      <c r="D88" s="78">
        <f t="shared" si="20"/>
        <v>0</v>
      </c>
      <c r="E88" s="78">
        <f t="shared" si="21"/>
        <v>0</v>
      </c>
      <c r="F88" s="23">
        <f t="shared" si="22"/>
        <v>0</v>
      </c>
      <c r="G88" s="23">
        <f t="shared" si="23"/>
        <v>0</v>
      </c>
      <c r="H88" s="23">
        <f t="shared" si="24"/>
        <v>0</v>
      </c>
      <c r="I88" s="23">
        <f t="shared" si="25"/>
        <v>0</v>
      </c>
      <c r="J88" s="23">
        <f t="shared" si="26"/>
        <v>0</v>
      </c>
      <c r="K88" s="23">
        <f t="shared" si="27"/>
        <v>0</v>
      </c>
      <c r="L88" s="23">
        <f t="shared" si="28"/>
        <v>0</v>
      </c>
      <c r="M88" s="23">
        <f t="shared" ca="1" si="29"/>
        <v>-3.0058686685577145E-4</v>
      </c>
      <c r="N88" s="23">
        <f t="shared" ca="1" si="30"/>
        <v>0</v>
      </c>
      <c r="O88" s="85">
        <f t="shared" ca="1" si="31"/>
        <v>0</v>
      </c>
      <c r="P88" s="23">
        <f t="shared" ca="1" si="32"/>
        <v>0</v>
      </c>
      <c r="Q88" s="23">
        <f t="shared" ca="1" si="33"/>
        <v>0</v>
      </c>
      <c r="R88" s="12">
        <f t="shared" ca="1" si="34"/>
        <v>3.0058686685577145E-4</v>
      </c>
    </row>
    <row r="89" spans="1:18" x14ac:dyDescent="0.2">
      <c r="A89" s="77"/>
      <c r="B89" s="77"/>
      <c r="C89" s="77"/>
      <c r="D89" s="78">
        <f t="shared" si="20"/>
        <v>0</v>
      </c>
      <c r="E89" s="78">
        <f t="shared" si="21"/>
        <v>0</v>
      </c>
      <c r="F89" s="23">
        <f t="shared" si="22"/>
        <v>0</v>
      </c>
      <c r="G89" s="23">
        <f t="shared" si="23"/>
        <v>0</v>
      </c>
      <c r="H89" s="23">
        <f t="shared" si="24"/>
        <v>0</v>
      </c>
      <c r="I89" s="23">
        <f t="shared" si="25"/>
        <v>0</v>
      </c>
      <c r="J89" s="23">
        <f t="shared" si="26"/>
        <v>0</v>
      </c>
      <c r="K89" s="23">
        <f t="shared" si="27"/>
        <v>0</v>
      </c>
      <c r="L89" s="23">
        <f t="shared" si="28"/>
        <v>0</v>
      </c>
      <c r="M89" s="23">
        <f t="shared" ca="1" si="29"/>
        <v>-3.0058686685577145E-4</v>
      </c>
      <c r="N89" s="23">
        <f t="shared" ca="1" si="30"/>
        <v>0</v>
      </c>
      <c r="O89" s="85">
        <f t="shared" ca="1" si="31"/>
        <v>0</v>
      </c>
      <c r="P89" s="23">
        <f t="shared" ca="1" si="32"/>
        <v>0</v>
      </c>
      <c r="Q89" s="23">
        <f t="shared" ca="1" si="33"/>
        <v>0</v>
      </c>
      <c r="R89" s="12">
        <f t="shared" ca="1" si="34"/>
        <v>3.0058686685577145E-4</v>
      </c>
    </row>
    <row r="90" spans="1:18" x14ac:dyDescent="0.2">
      <c r="A90" s="77"/>
      <c r="B90" s="77"/>
      <c r="C90" s="77"/>
      <c r="D90" s="78">
        <f t="shared" si="20"/>
        <v>0</v>
      </c>
      <c r="E90" s="78">
        <f t="shared" si="21"/>
        <v>0</v>
      </c>
      <c r="F90" s="23">
        <f t="shared" si="22"/>
        <v>0</v>
      </c>
      <c r="G90" s="23">
        <f t="shared" si="23"/>
        <v>0</v>
      </c>
      <c r="H90" s="23">
        <f t="shared" si="24"/>
        <v>0</v>
      </c>
      <c r="I90" s="23">
        <f t="shared" si="25"/>
        <v>0</v>
      </c>
      <c r="J90" s="23">
        <f t="shared" si="26"/>
        <v>0</v>
      </c>
      <c r="K90" s="23">
        <f t="shared" si="27"/>
        <v>0</v>
      </c>
      <c r="L90" s="23">
        <f t="shared" si="28"/>
        <v>0</v>
      </c>
      <c r="M90" s="23">
        <f t="shared" ca="1" si="29"/>
        <v>-3.0058686685577145E-4</v>
      </c>
      <c r="N90" s="23">
        <f t="shared" ca="1" si="30"/>
        <v>0</v>
      </c>
      <c r="O90" s="85">
        <f t="shared" ca="1" si="31"/>
        <v>0</v>
      </c>
      <c r="P90" s="23">
        <f t="shared" ca="1" si="32"/>
        <v>0</v>
      </c>
      <c r="Q90" s="23">
        <f t="shared" ca="1" si="33"/>
        <v>0</v>
      </c>
      <c r="R90" s="12">
        <f t="shared" ca="1" si="34"/>
        <v>3.0058686685577145E-4</v>
      </c>
    </row>
    <row r="91" spans="1:18" x14ac:dyDescent="0.2">
      <c r="A91" s="77"/>
      <c r="B91" s="77"/>
      <c r="C91" s="77"/>
      <c r="D91" s="78">
        <f t="shared" si="20"/>
        <v>0</v>
      </c>
      <c r="E91" s="78">
        <f t="shared" si="21"/>
        <v>0</v>
      </c>
      <c r="F91" s="23">
        <f t="shared" si="22"/>
        <v>0</v>
      </c>
      <c r="G91" s="23">
        <f t="shared" si="23"/>
        <v>0</v>
      </c>
      <c r="H91" s="23">
        <f t="shared" si="24"/>
        <v>0</v>
      </c>
      <c r="I91" s="23">
        <f t="shared" si="25"/>
        <v>0</v>
      </c>
      <c r="J91" s="23">
        <f t="shared" si="26"/>
        <v>0</v>
      </c>
      <c r="K91" s="23">
        <f t="shared" si="27"/>
        <v>0</v>
      </c>
      <c r="L91" s="23">
        <f t="shared" si="28"/>
        <v>0</v>
      </c>
      <c r="M91" s="23">
        <f t="shared" ca="1" si="29"/>
        <v>-3.0058686685577145E-4</v>
      </c>
      <c r="N91" s="23">
        <f t="shared" ca="1" si="30"/>
        <v>0</v>
      </c>
      <c r="O91" s="85">
        <f t="shared" ca="1" si="31"/>
        <v>0</v>
      </c>
      <c r="P91" s="23">
        <f t="shared" ca="1" si="32"/>
        <v>0</v>
      </c>
      <c r="Q91" s="23">
        <f t="shared" ca="1" si="33"/>
        <v>0</v>
      </c>
      <c r="R91" s="12">
        <f t="shared" ca="1" si="34"/>
        <v>3.0058686685577145E-4</v>
      </c>
    </row>
    <row r="92" spans="1:18" x14ac:dyDescent="0.2">
      <c r="A92" s="77"/>
      <c r="B92" s="77"/>
      <c r="C92" s="77"/>
      <c r="D92" s="78">
        <f t="shared" si="20"/>
        <v>0</v>
      </c>
      <c r="E92" s="78">
        <f t="shared" si="21"/>
        <v>0</v>
      </c>
      <c r="F92" s="23">
        <f t="shared" si="22"/>
        <v>0</v>
      </c>
      <c r="G92" s="23">
        <f t="shared" si="23"/>
        <v>0</v>
      </c>
      <c r="H92" s="23">
        <f t="shared" si="24"/>
        <v>0</v>
      </c>
      <c r="I92" s="23">
        <f t="shared" si="25"/>
        <v>0</v>
      </c>
      <c r="J92" s="23">
        <f t="shared" si="26"/>
        <v>0</v>
      </c>
      <c r="K92" s="23">
        <f t="shared" si="27"/>
        <v>0</v>
      </c>
      <c r="L92" s="23">
        <f t="shared" si="28"/>
        <v>0</v>
      </c>
      <c r="M92" s="23">
        <f t="shared" ca="1" si="29"/>
        <v>-3.0058686685577145E-4</v>
      </c>
      <c r="N92" s="23">
        <f t="shared" ca="1" si="30"/>
        <v>0</v>
      </c>
      <c r="O92" s="85">
        <f t="shared" ca="1" si="31"/>
        <v>0</v>
      </c>
      <c r="P92" s="23">
        <f t="shared" ca="1" si="32"/>
        <v>0</v>
      </c>
      <c r="Q92" s="23">
        <f t="shared" ca="1" si="33"/>
        <v>0</v>
      </c>
      <c r="R92" s="12">
        <f t="shared" ca="1" si="34"/>
        <v>3.0058686685577145E-4</v>
      </c>
    </row>
    <row r="93" spans="1:18" x14ac:dyDescent="0.2">
      <c r="A93" s="77"/>
      <c r="B93" s="77"/>
      <c r="C93" s="77"/>
      <c r="D93" s="78">
        <f t="shared" si="20"/>
        <v>0</v>
      </c>
      <c r="E93" s="78">
        <f t="shared" si="21"/>
        <v>0</v>
      </c>
      <c r="F93" s="23">
        <f t="shared" si="22"/>
        <v>0</v>
      </c>
      <c r="G93" s="23">
        <f t="shared" si="23"/>
        <v>0</v>
      </c>
      <c r="H93" s="23">
        <f t="shared" si="24"/>
        <v>0</v>
      </c>
      <c r="I93" s="23">
        <f t="shared" si="25"/>
        <v>0</v>
      </c>
      <c r="J93" s="23">
        <f t="shared" si="26"/>
        <v>0</v>
      </c>
      <c r="K93" s="23">
        <f t="shared" si="27"/>
        <v>0</v>
      </c>
      <c r="L93" s="23">
        <f t="shared" si="28"/>
        <v>0</v>
      </c>
      <c r="M93" s="23">
        <f t="shared" ca="1" si="29"/>
        <v>-3.0058686685577145E-4</v>
      </c>
      <c r="N93" s="23">
        <f t="shared" ca="1" si="30"/>
        <v>0</v>
      </c>
      <c r="O93" s="85">
        <f t="shared" ca="1" si="31"/>
        <v>0</v>
      </c>
      <c r="P93" s="23">
        <f t="shared" ca="1" si="32"/>
        <v>0</v>
      </c>
      <c r="Q93" s="23">
        <f t="shared" ca="1" si="33"/>
        <v>0</v>
      </c>
      <c r="R93" s="12">
        <f t="shared" ca="1" si="34"/>
        <v>3.0058686685577145E-4</v>
      </c>
    </row>
    <row r="94" spans="1:18" x14ac:dyDescent="0.2">
      <c r="A94" s="77"/>
      <c r="B94" s="77"/>
      <c r="C94" s="77"/>
      <c r="D94" s="78">
        <f t="shared" si="20"/>
        <v>0</v>
      </c>
      <c r="E94" s="78">
        <f t="shared" si="21"/>
        <v>0</v>
      </c>
      <c r="F94" s="23">
        <f t="shared" si="22"/>
        <v>0</v>
      </c>
      <c r="G94" s="23">
        <f t="shared" si="23"/>
        <v>0</v>
      </c>
      <c r="H94" s="23">
        <f t="shared" si="24"/>
        <v>0</v>
      </c>
      <c r="I94" s="23">
        <f t="shared" si="25"/>
        <v>0</v>
      </c>
      <c r="J94" s="23">
        <f t="shared" si="26"/>
        <v>0</v>
      </c>
      <c r="K94" s="23">
        <f t="shared" si="27"/>
        <v>0</v>
      </c>
      <c r="L94" s="23">
        <f t="shared" si="28"/>
        <v>0</v>
      </c>
      <c r="M94" s="23">
        <f t="shared" ca="1" si="29"/>
        <v>-3.0058686685577145E-4</v>
      </c>
      <c r="N94" s="23">
        <f t="shared" ca="1" si="30"/>
        <v>0</v>
      </c>
      <c r="O94" s="85">
        <f t="shared" ca="1" si="31"/>
        <v>0</v>
      </c>
      <c r="P94" s="23">
        <f t="shared" ca="1" si="32"/>
        <v>0</v>
      </c>
      <c r="Q94" s="23">
        <f t="shared" ca="1" si="33"/>
        <v>0</v>
      </c>
      <c r="R94" s="12">
        <f t="shared" ca="1" si="34"/>
        <v>3.0058686685577145E-4</v>
      </c>
    </row>
    <row r="95" spans="1:18" x14ac:dyDescent="0.2">
      <c r="A95" s="77"/>
      <c r="B95" s="77"/>
      <c r="C95" s="77"/>
      <c r="D95" s="78">
        <f t="shared" si="20"/>
        <v>0</v>
      </c>
      <c r="E95" s="78">
        <f t="shared" si="21"/>
        <v>0</v>
      </c>
      <c r="F95" s="23">
        <f t="shared" si="22"/>
        <v>0</v>
      </c>
      <c r="G95" s="23">
        <f t="shared" si="23"/>
        <v>0</v>
      </c>
      <c r="H95" s="23">
        <f t="shared" si="24"/>
        <v>0</v>
      </c>
      <c r="I95" s="23">
        <f t="shared" si="25"/>
        <v>0</v>
      </c>
      <c r="J95" s="23">
        <f t="shared" si="26"/>
        <v>0</v>
      </c>
      <c r="K95" s="23">
        <f t="shared" si="27"/>
        <v>0</v>
      </c>
      <c r="L95" s="23">
        <f t="shared" si="28"/>
        <v>0</v>
      </c>
      <c r="M95" s="23">
        <f t="shared" ca="1" si="29"/>
        <v>-3.0058686685577145E-4</v>
      </c>
      <c r="N95" s="23">
        <f t="shared" ca="1" si="30"/>
        <v>0</v>
      </c>
      <c r="O95" s="85">
        <f t="shared" ca="1" si="31"/>
        <v>0</v>
      </c>
      <c r="P95" s="23">
        <f t="shared" ca="1" si="32"/>
        <v>0</v>
      </c>
      <c r="Q95" s="23">
        <f t="shared" ca="1" si="33"/>
        <v>0</v>
      </c>
      <c r="R95" s="12">
        <f t="shared" ca="1" si="34"/>
        <v>3.0058686685577145E-4</v>
      </c>
    </row>
    <row r="96" spans="1:18" x14ac:dyDescent="0.2">
      <c r="A96" s="77"/>
      <c r="B96" s="77"/>
      <c r="C96" s="77"/>
      <c r="D96" s="78">
        <f t="shared" si="20"/>
        <v>0</v>
      </c>
      <c r="E96" s="78">
        <f t="shared" si="21"/>
        <v>0</v>
      </c>
      <c r="F96" s="23">
        <f t="shared" si="22"/>
        <v>0</v>
      </c>
      <c r="G96" s="23">
        <f t="shared" si="23"/>
        <v>0</v>
      </c>
      <c r="H96" s="23">
        <f t="shared" si="24"/>
        <v>0</v>
      </c>
      <c r="I96" s="23">
        <f t="shared" si="25"/>
        <v>0</v>
      </c>
      <c r="J96" s="23">
        <f t="shared" si="26"/>
        <v>0</v>
      </c>
      <c r="K96" s="23">
        <f t="shared" si="27"/>
        <v>0</v>
      </c>
      <c r="L96" s="23">
        <f t="shared" si="28"/>
        <v>0</v>
      </c>
      <c r="M96" s="23">
        <f t="shared" ca="1" si="29"/>
        <v>-3.0058686685577145E-4</v>
      </c>
      <c r="N96" s="23">
        <f t="shared" ca="1" si="30"/>
        <v>0</v>
      </c>
      <c r="O96" s="85">
        <f t="shared" ca="1" si="31"/>
        <v>0</v>
      </c>
      <c r="P96" s="23">
        <f t="shared" ca="1" si="32"/>
        <v>0</v>
      </c>
      <c r="Q96" s="23">
        <f t="shared" ca="1" si="33"/>
        <v>0</v>
      </c>
      <c r="R96" s="12">
        <f t="shared" ca="1" si="34"/>
        <v>3.0058686685577145E-4</v>
      </c>
    </row>
    <row r="97" spans="1:18" x14ac:dyDescent="0.2">
      <c r="A97" s="77"/>
      <c r="B97" s="77"/>
      <c r="C97" s="77"/>
      <c r="D97" s="78">
        <f t="shared" si="20"/>
        <v>0</v>
      </c>
      <c r="E97" s="78">
        <f t="shared" si="21"/>
        <v>0</v>
      </c>
      <c r="F97" s="23">
        <f t="shared" si="22"/>
        <v>0</v>
      </c>
      <c r="G97" s="23">
        <f t="shared" si="23"/>
        <v>0</v>
      </c>
      <c r="H97" s="23">
        <f t="shared" si="24"/>
        <v>0</v>
      </c>
      <c r="I97" s="23">
        <f t="shared" si="25"/>
        <v>0</v>
      </c>
      <c r="J97" s="23">
        <f t="shared" si="26"/>
        <v>0</v>
      </c>
      <c r="K97" s="23">
        <f t="shared" si="27"/>
        <v>0</v>
      </c>
      <c r="L97" s="23">
        <f t="shared" si="28"/>
        <v>0</v>
      </c>
      <c r="M97" s="23">
        <f t="shared" ca="1" si="29"/>
        <v>-3.0058686685577145E-4</v>
      </c>
      <c r="N97" s="23">
        <f t="shared" ca="1" si="30"/>
        <v>0</v>
      </c>
      <c r="O97" s="85">
        <f t="shared" ca="1" si="31"/>
        <v>0</v>
      </c>
      <c r="P97" s="23">
        <f t="shared" ca="1" si="32"/>
        <v>0</v>
      </c>
      <c r="Q97" s="23">
        <f t="shared" ca="1" si="33"/>
        <v>0</v>
      </c>
      <c r="R97" s="12">
        <f t="shared" ca="1" si="34"/>
        <v>3.0058686685577145E-4</v>
      </c>
    </row>
    <row r="98" spans="1:18" x14ac:dyDescent="0.2">
      <c r="A98" s="77"/>
      <c r="B98" s="77"/>
      <c r="C98" s="77"/>
      <c r="D98" s="78">
        <f t="shared" si="20"/>
        <v>0</v>
      </c>
      <c r="E98" s="78">
        <f t="shared" si="21"/>
        <v>0</v>
      </c>
      <c r="F98" s="23">
        <f t="shared" si="22"/>
        <v>0</v>
      </c>
      <c r="G98" s="23">
        <f t="shared" si="23"/>
        <v>0</v>
      </c>
      <c r="H98" s="23">
        <f t="shared" si="24"/>
        <v>0</v>
      </c>
      <c r="I98" s="23">
        <f t="shared" si="25"/>
        <v>0</v>
      </c>
      <c r="J98" s="23">
        <f t="shared" si="26"/>
        <v>0</v>
      </c>
      <c r="K98" s="23">
        <f t="shared" si="27"/>
        <v>0</v>
      </c>
      <c r="L98" s="23">
        <f t="shared" si="28"/>
        <v>0</v>
      </c>
      <c r="M98" s="23">
        <f t="shared" ca="1" si="29"/>
        <v>-3.0058686685577145E-4</v>
      </c>
      <c r="N98" s="23">
        <f t="shared" ca="1" si="30"/>
        <v>0</v>
      </c>
      <c r="O98" s="85">
        <f t="shared" ca="1" si="31"/>
        <v>0</v>
      </c>
      <c r="P98" s="23">
        <f t="shared" ca="1" si="32"/>
        <v>0</v>
      </c>
      <c r="Q98" s="23">
        <f t="shared" ca="1" si="33"/>
        <v>0</v>
      </c>
      <c r="R98" s="12">
        <f t="shared" ca="1" si="34"/>
        <v>3.0058686685577145E-4</v>
      </c>
    </row>
    <row r="99" spans="1:18" x14ac:dyDescent="0.2">
      <c r="A99" s="77"/>
      <c r="B99" s="77"/>
      <c r="C99" s="77"/>
      <c r="D99" s="78">
        <f t="shared" si="20"/>
        <v>0</v>
      </c>
      <c r="E99" s="78">
        <f t="shared" si="21"/>
        <v>0</v>
      </c>
      <c r="F99" s="23">
        <f t="shared" si="22"/>
        <v>0</v>
      </c>
      <c r="G99" s="23">
        <f t="shared" si="23"/>
        <v>0</v>
      </c>
      <c r="H99" s="23">
        <f t="shared" si="24"/>
        <v>0</v>
      </c>
      <c r="I99" s="23">
        <f t="shared" si="25"/>
        <v>0</v>
      </c>
      <c r="J99" s="23">
        <f t="shared" si="26"/>
        <v>0</v>
      </c>
      <c r="K99" s="23">
        <f t="shared" si="27"/>
        <v>0</v>
      </c>
      <c r="L99" s="23">
        <f t="shared" si="28"/>
        <v>0</v>
      </c>
      <c r="M99" s="23">
        <f t="shared" ca="1" si="29"/>
        <v>-3.0058686685577145E-4</v>
      </c>
      <c r="N99" s="23">
        <f t="shared" ca="1" si="30"/>
        <v>0</v>
      </c>
      <c r="O99" s="85">
        <f t="shared" ca="1" si="31"/>
        <v>0</v>
      </c>
      <c r="P99" s="23">
        <f t="shared" ca="1" si="32"/>
        <v>0</v>
      </c>
      <c r="Q99" s="23">
        <f t="shared" ca="1" si="33"/>
        <v>0</v>
      </c>
      <c r="R99" s="12">
        <f t="shared" ca="1" si="34"/>
        <v>3.0058686685577145E-4</v>
      </c>
    </row>
    <row r="100" spans="1:18" x14ac:dyDescent="0.2">
      <c r="A100" s="77"/>
      <c r="B100" s="77"/>
      <c r="C100" s="77"/>
      <c r="D100" s="78">
        <f t="shared" si="20"/>
        <v>0</v>
      </c>
      <c r="E100" s="78">
        <f t="shared" si="21"/>
        <v>0</v>
      </c>
      <c r="F100" s="23">
        <f t="shared" si="22"/>
        <v>0</v>
      </c>
      <c r="G100" s="23">
        <f t="shared" si="23"/>
        <v>0</v>
      </c>
      <c r="H100" s="23">
        <f t="shared" si="24"/>
        <v>0</v>
      </c>
      <c r="I100" s="23">
        <f t="shared" si="25"/>
        <v>0</v>
      </c>
      <c r="J100" s="23">
        <f t="shared" si="26"/>
        <v>0</v>
      </c>
      <c r="K100" s="23">
        <f t="shared" si="27"/>
        <v>0</v>
      </c>
      <c r="L100" s="23">
        <f t="shared" si="28"/>
        <v>0</v>
      </c>
      <c r="M100" s="23">
        <f t="shared" ca="1" si="29"/>
        <v>-3.0058686685577145E-4</v>
      </c>
      <c r="N100" s="23">
        <f t="shared" ca="1" si="30"/>
        <v>0</v>
      </c>
      <c r="O100" s="85">
        <f t="shared" ca="1" si="31"/>
        <v>0</v>
      </c>
      <c r="P100" s="23">
        <f t="shared" ca="1" si="32"/>
        <v>0</v>
      </c>
      <c r="Q100" s="23">
        <f t="shared" ca="1" si="33"/>
        <v>0</v>
      </c>
      <c r="R100" s="12">
        <f t="shared" ca="1" si="34"/>
        <v>3.0058686685577145E-4</v>
      </c>
    </row>
    <row r="101" spans="1:18" x14ac:dyDescent="0.2">
      <c r="A101" s="77"/>
      <c r="B101" s="77"/>
      <c r="C101" s="77"/>
      <c r="D101" s="78">
        <f t="shared" si="20"/>
        <v>0</v>
      </c>
      <c r="E101" s="78">
        <f t="shared" si="21"/>
        <v>0</v>
      </c>
      <c r="F101" s="23">
        <f t="shared" si="22"/>
        <v>0</v>
      </c>
      <c r="G101" s="23">
        <f t="shared" si="23"/>
        <v>0</v>
      </c>
      <c r="H101" s="23">
        <f t="shared" si="24"/>
        <v>0</v>
      </c>
      <c r="I101" s="23">
        <f t="shared" si="25"/>
        <v>0</v>
      </c>
      <c r="J101" s="23">
        <f t="shared" si="26"/>
        <v>0</v>
      </c>
      <c r="K101" s="23">
        <f t="shared" si="27"/>
        <v>0</v>
      </c>
      <c r="L101" s="23">
        <f t="shared" si="28"/>
        <v>0</v>
      </c>
      <c r="M101" s="23">
        <f t="shared" ca="1" si="29"/>
        <v>-3.0058686685577145E-4</v>
      </c>
      <c r="N101" s="23">
        <f t="shared" ca="1" si="30"/>
        <v>0</v>
      </c>
      <c r="O101" s="85">
        <f t="shared" ca="1" si="31"/>
        <v>0</v>
      </c>
      <c r="P101" s="23">
        <f t="shared" ca="1" si="32"/>
        <v>0</v>
      </c>
      <c r="Q101" s="23">
        <f t="shared" ca="1" si="33"/>
        <v>0</v>
      </c>
      <c r="R101" s="12">
        <f t="shared" ca="1" si="34"/>
        <v>3.0058686685577145E-4</v>
      </c>
    </row>
    <row r="102" spans="1:18" x14ac:dyDescent="0.2">
      <c r="A102" s="77"/>
      <c r="B102" s="77"/>
      <c r="C102" s="77"/>
      <c r="D102" s="78">
        <f t="shared" si="20"/>
        <v>0</v>
      </c>
      <c r="E102" s="78">
        <f t="shared" si="21"/>
        <v>0</v>
      </c>
      <c r="F102" s="23">
        <f t="shared" si="22"/>
        <v>0</v>
      </c>
      <c r="G102" s="23">
        <f t="shared" si="23"/>
        <v>0</v>
      </c>
      <c r="H102" s="23">
        <f t="shared" si="24"/>
        <v>0</v>
      </c>
      <c r="I102" s="23">
        <f t="shared" si="25"/>
        <v>0</v>
      </c>
      <c r="J102" s="23">
        <f t="shared" si="26"/>
        <v>0</v>
      </c>
      <c r="K102" s="23">
        <f t="shared" si="27"/>
        <v>0</v>
      </c>
      <c r="L102" s="23">
        <f t="shared" si="28"/>
        <v>0</v>
      </c>
      <c r="M102" s="23">
        <f t="shared" ca="1" si="29"/>
        <v>-3.0058686685577145E-4</v>
      </c>
      <c r="N102" s="23">
        <f t="shared" ca="1" si="30"/>
        <v>0</v>
      </c>
      <c r="O102" s="85">
        <f t="shared" ca="1" si="31"/>
        <v>0</v>
      </c>
      <c r="P102" s="23">
        <f t="shared" ca="1" si="32"/>
        <v>0</v>
      </c>
      <c r="Q102" s="23">
        <f t="shared" ca="1" si="33"/>
        <v>0</v>
      </c>
      <c r="R102" s="12">
        <f t="shared" ca="1" si="34"/>
        <v>3.0058686685577145E-4</v>
      </c>
    </row>
    <row r="103" spans="1:18" x14ac:dyDescent="0.2">
      <c r="A103" s="77"/>
      <c r="B103" s="77"/>
      <c r="C103" s="77"/>
      <c r="D103" s="78">
        <f t="shared" si="20"/>
        <v>0</v>
      </c>
      <c r="E103" s="78">
        <f t="shared" si="21"/>
        <v>0</v>
      </c>
      <c r="F103" s="23">
        <f t="shared" si="22"/>
        <v>0</v>
      </c>
      <c r="G103" s="23">
        <f t="shared" si="23"/>
        <v>0</v>
      </c>
      <c r="H103" s="23">
        <f t="shared" si="24"/>
        <v>0</v>
      </c>
      <c r="I103" s="23">
        <f t="shared" si="25"/>
        <v>0</v>
      </c>
      <c r="J103" s="23">
        <f t="shared" si="26"/>
        <v>0</v>
      </c>
      <c r="K103" s="23">
        <f t="shared" si="27"/>
        <v>0</v>
      </c>
      <c r="L103" s="23">
        <f t="shared" si="28"/>
        <v>0</v>
      </c>
      <c r="M103" s="23">
        <f t="shared" ca="1" si="29"/>
        <v>-3.0058686685577145E-4</v>
      </c>
      <c r="N103" s="23">
        <f t="shared" ca="1" si="30"/>
        <v>0</v>
      </c>
      <c r="O103" s="85">
        <f t="shared" ca="1" si="31"/>
        <v>0</v>
      </c>
      <c r="P103" s="23">
        <f t="shared" ca="1" si="32"/>
        <v>0</v>
      </c>
      <c r="Q103" s="23">
        <f t="shared" ca="1" si="33"/>
        <v>0</v>
      </c>
      <c r="R103" s="12">
        <f t="shared" ca="1" si="34"/>
        <v>3.0058686685577145E-4</v>
      </c>
    </row>
    <row r="104" spans="1:18" x14ac:dyDescent="0.2">
      <c r="A104" s="77"/>
      <c r="B104" s="77"/>
      <c r="C104" s="77"/>
      <c r="D104" s="78">
        <f t="shared" si="20"/>
        <v>0</v>
      </c>
      <c r="E104" s="78">
        <f t="shared" si="21"/>
        <v>0</v>
      </c>
      <c r="F104" s="23">
        <f t="shared" si="22"/>
        <v>0</v>
      </c>
      <c r="G104" s="23">
        <f t="shared" si="23"/>
        <v>0</v>
      </c>
      <c r="H104" s="23">
        <f t="shared" si="24"/>
        <v>0</v>
      </c>
      <c r="I104" s="23">
        <f t="shared" si="25"/>
        <v>0</v>
      </c>
      <c r="J104" s="23">
        <f t="shared" si="26"/>
        <v>0</v>
      </c>
      <c r="K104" s="23">
        <f t="shared" si="27"/>
        <v>0</v>
      </c>
      <c r="L104" s="23">
        <f t="shared" si="28"/>
        <v>0</v>
      </c>
      <c r="M104" s="23">
        <f t="shared" ca="1" si="29"/>
        <v>-3.0058686685577145E-4</v>
      </c>
      <c r="N104" s="23">
        <f t="shared" ca="1" si="30"/>
        <v>0</v>
      </c>
      <c r="O104" s="85">
        <f t="shared" ca="1" si="31"/>
        <v>0</v>
      </c>
      <c r="P104" s="23">
        <f t="shared" ca="1" si="32"/>
        <v>0</v>
      </c>
      <c r="Q104" s="23">
        <f t="shared" ca="1" si="33"/>
        <v>0</v>
      </c>
      <c r="R104" s="12">
        <f t="shared" ca="1" si="34"/>
        <v>3.0058686685577145E-4</v>
      </c>
    </row>
    <row r="105" spans="1:18" x14ac:dyDescent="0.2">
      <c r="A105" s="77"/>
      <c r="B105" s="77"/>
      <c r="C105" s="77"/>
      <c r="D105" s="78">
        <f t="shared" si="20"/>
        <v>0</v>
      </c>
      <c r="E105" s="78">
        <f t="shared" si="21"/>
        <v>0</v>
      </c>
      <c r="F105" s="23">
        <f t="shared" si="22"/>
        <v>0</v>
      </c>
      <c r="G105" s="23">
        <f t="shared" si="23"/>
        <v>0</v>
      </c>
      <c r="H105" s="23">
        <f t="shared" si="24"/>
        <v>0</v>
      </c>
      <c r="I105" s="23">
        <f t="shared" si="25"/>
        <v>0</v>
      </c>
      <c r="J105" s="23">
        <f t="shared" si="26"/>
        <v>0</v>
      </c>
      <c r="K105" s="23">
        <f t="shared" si="27"/>
        <v>0</v>
      </c>
      <c r="L105" s="23">
        <f t="shared" si="28"/>
        <v>0</v>
      </c>
      <c r="M105" s="23">
        <f t="shared" ca="1" si="29"/>
        <v>-3.0058686685577145E-4</v>
      </c>
      <c r="N105" s="23">
        <f t="shared" ca="1" si="30"/>
        <v>0</v>
      </c>
      <c r="O105" s="85">
        <f t="shared" ca="1" si="31"/>
        <v>0</v>
      </c>
      <c r="P105" s="23">
        <f t="shared" ca="1" si="32"/>
        <v>0</v>
      </c>
      <c r="Q105" s="23">
        <f t="shared" ca="1" si="33"/>
        <v>0</v>
      </c>
      <c r="R105" s="12">
        <f t="shared" ca="1" si="34"/>
        <v>3.0058686685577145E-4</v>
      </c>
    </row>
    <row r="106" spans="1:18" x14ac:dyDescent="0.2">
      <c r="A106" s="77"/>
      <c r="B106" s="77"/>
      <c r="C106" s="77"/>
      <c r="D106" s="78">
        <f t="shared" si="20"/>
        <v>0</v>
      </c>
      <c r="E106" s="78">
        <f t="shared" si="21"/>
        <v>0</v>
      </c>
      <c r="F106" s="23">
        <f t="shared" si="22"/>
        <v>0</v>
      </c>
      <c r="G106" s="23">
        <f t="shared" si="23"/>
        <v>0</v>
      </c>
      <c r="H106" s="23">
        <f t="shared" si="24"/>
        <v>0</v>
      </c>
      <c r="I106" s="23">
        <f t="shared" si="25"/>
        <v>0</v>
      </c>
      <c r="J106" s="23">
        <f t="shared" si="26"/>
        <v>0</v>
      </c>
      <c r="K106" s="23">
        <f t="shared" si="27"/>
        <v>0</v>
      </c>
      <c r="L106" s="23">
        <f t="shared" si="28"/>
        <v>0</v>
      </c>
      <c r="M106" s="23">
        <f t="shared" ca="1" si="29"/>
        <v>-3.0058686685577145E-4</v>
      </c>
      <c r="N106" s="23">
        <f t="shared" ca="1" si="30"/>
        <v>0</v>
      </c>
      <c r="O106" s="85">
        <f t="shared" ca="1" si="31"/>
        <v>0</v>
      </c>
      <c r="P106" s="23">
        <f t="shared" ca="1" si="32"/>
        <v>0</v>
      </c>
      <c r="Q106" s="23">
        <f t="shared" ca="1" si="33"/>
        <v>0</v>
      </c>
      <c r="R106" s="12">
        <f t="shared" ca="1" si="34"/>
        <v>3.0058686685577145E-4</v>
      </c>
    </row>
    <row r="107" spans="1:18" x14ac:dyDescent="0.2">
      <c r="A107" s="77"/>
      <c r="B107" s="77"/>
      <c r="C107" s="77"/>
      <c r="D107" s="78">
        <f t="shared" si="20"/>
        <v>0</v>
      </c>
      <c r="E107" s="78">
        <f t="shared" si="21"/>
        <v>0</v>
      </c>
      <c r="F107" s="23">
        <f t="shared" si="22"/>
        <v>0</v>
      </c>
      <c r="G107" s="23">
        <f t="shared" si="23"/>
        <v>0</v>
      </c>
      <c r="H107" s="23">
        <f t="shared" si="24"/>
        <v>0</v>
      </c>
      <c r="I107" s="23">
        <f t="shared" si="25"/>
        <v>0</v>
      </c>
      <c r="J107" s="23">
        <f t="shared" si="26"/>
        <v>0</v>
      </c>
      <c r="K107" s="23">
        <f t="shared" si="27"/>
        <v>0</v>
      </c>
      <c r="L107" s="23">
        <f t="shared" si="28"/>
        <v>0</v>
      </c>
      <c r="M107" s="23">
        <f t="shared" ca="1" si="29"/>
        <v>-3.0058686685577145E-4</v>
      </c>
      <c r="N107" s="23">
        <f t="shared" ca="1" si="30"/>
        <v>0</v>
      </c>
      <c r="O107" s="85">
        <f t="shared" ca="1" si="31"/>
        <v>0</v>
      </c>
      <c r="P107" s="23">
        <f t="shared" ca="1" si="32"/>
        <v>0</v>
      </c>
      <c r="Q107" s="23">
        <f t="shared" ca="1" si="33"/>
        <v>0</v>
      </c>
      <c r="R107" s="12">
        <f t="shared" ca="1" si="34"/>
        <v>3.0058686685577145E-4</v>
      </c>
    </row>
    <row r="108" spans="1:18" x14ac:dyDescent="0.2">
      <c r="A108" s="77"/>
      <c r="B108" s="77"/>
      <c r="C108" s="77"/>
      <c r="D108" s="78">
        <f t="shared" si="20"/>
        <v>0</v>
      </c>
      <c r="E108" s="78">
        <f t="shared" si="21"/>
        <v>0</v>
      </c>
      <c r="F108" s="23">
        <f t="shared" si="22"/>
        <v>0</v>
      </c>
      <c r="G108" s="23">
        <f t="shared" si="23"/>
        <v>0</v>
      </c>
      <c r="H108" s="23">
        <f t="shared" si="24"/>
        <v>0</v>
      </c>
      <c r="I108" s="23">
        <f t="shared" si="25"/>
        <v>0</v>
      </c>
      <c r="J108" s="23">
        <f t="shared" si="26"/>
        <v>0</v>
      </c>
      <c r="K108" s="23">
        <f t="shared" si="27"/>
        <v>0</v>
      </c>
      <c r="L108" s="23">
        <f t="shared" si="28"/>
        <v>0</v>
      </c>
      <c r="M108" s="23">
        <f t="shared" ca="1" si="29"/>
        <v>-3.0058686685577145E-4</v>
      </c>
      <c r="N108" s="23">
        <f t="shared" ca="1" si="30"/>
        <v>0</v>
      </c>
      <c r="O108" s="85">
        <f t="shared" ca="1" si="31"/>
        <v>0</v>
      </c>
      <c r="P108" s="23">
        <f t="shared" ca="1" si="32"/>
        <v>0</v>
      </c>
      <c r="Q108" s="23">
        <f t="shared" ca="1" si="33"/>
        <v>0</v>
      </c>
      <c r="R108" s="12">
        <f t="shared" ca="1" si="34"/>
        <v>3.0058686685577145E-4</v>
      </c>
    </row>
    <row r="109" spans="1:18" x14ac:dyDescent="0.2">
      <c r="A109" s="77"/>
      <c r="B109" s="77"/>
      <c r="C109" s="77"/>
      <c r="D109" s="78">
        <f t="shared" si="20"/>
        <v>0</v>
      </c>
      <c r="E109" s="78">
        <f t="shared" si="21"/>
        <v>0</v>
      </c>
      <c r="F109" s="23">
        <f t="shared" si="22"/>
        <v>0</v>
      </c>
      <c r="G109" s="23">
        <f t="shared" si="23"/>
        <v>0</v>
      </c>
      <c r="H109" s="23">
        <f t="shared" si="24"/>
        <v>0</v>
      </c>
      <c r="I109" s="23">
        <f t="shared" si="25"/>
        <v>0</v>
      </c>
      <c r="J109" s="23">
        <f t="shared" si="26"/>
        <v>0</v>
      </c>
      <c r="K109" s="23">
        <f t="shared" si="27"/>
        <v>0</v>
      </c>
      <c r="L109" s="23">
        <f t="shared" si="28"/>
        <v>0</v>
      </c>
      <c r="M109" s="23">
        <f t="shared" ca="1" si="29"/>
        <v>-3.0058686685577145E-4</v>
      </c>
      <c r="N109" s="23">
        <f t="shared" ca="1" si="30"/>
        <v>0</v>
      </c>
      <c r="O109" s="85">
        <f t="shared" ca="1" si="31"/>
        <v>0</v>
      </c>
      <c r="P109" s="23">
        <f t="shared" ca="1" si="32"/>
        <v>0</v>
      </c>
      <c r="Q109" s="23">
        <f t="shared" ca="1" si="33"/>
        <v>0</v>
      </c>
      <c r="R109" s="12">
        <f t="shared" ca="1" si="34"/>
        <v>3.0058686685577145E-4</v>
      </c>
    </row>
    <row r="110" spans="1:18" x14ac:dyDescent="0.2">
      <c r="A110" s="77"/>
      <c r="B110" s="77"/>
      <c r="C110" s="77"/>
      <c r="D110" s="78">
        <f t="shared" si="20"/>
        <v>0</v>
      </c>
      <c r="E110" s="78">
        <f t="shared" si="21"/>
        <v>0</v>
      </c>
      <c r="F110" s="23">
        <f t="shared" si="22"/>
        <v>0</v>
      </c>
      <c r="G110" s="23">
        <f t="shared" si="23"/>
        <v>0</v>
      </c>
      <c r="H110" s="23">
        <f t="shared" si="24"/>
        <v>0</v>
      </c>
      <c r="I110" s="23">
        <f t="shared" si="25"/>
        <v>0</v>
      </c>
      <c r="J110" s="23">
        <f t="shared" si="26"/>
        <v>0</v>
      </c>
      <c r="K110" s="23">
        <f t="shared" si="27"/>
        <v>0</v>
      </c>
      <c r="L110" s="23">
        <f t="shared" si="28"/>
        <v>0</v>
      </c>
      <c r="M110" s="23">
        <f t="shared" ca="1" si="29"/>
        <v>-3.0058686685577145E-4</v>
      </c>
      <c r="N110" s="23">
        <f t="shared" ca="1" si="30"/>
        <v>0</v>
      </c>
      <c r="O110" s="85">
        <f t="shared" ca="1" si="31"/>
        <v>0</v>
      </c>
      <c r="P110" s="23">
        <f t="shared" ca="1" si="32"/>
        <v>0</v>
      </c>
      <c r="Q110" s="23">
        <f t="shared" ca="1" si="33"/>
        <v>0</v>
      </c>
      <c r="R110" s="12">
        <f t="shared" ca="1" si="34"/>
        <v>3.0058686685577145E-4</v>
      </c>
    </row>
    <row r="111" spans="1:18" x14ac:dyDescent="0.2">
      <c r="A111" s="77"/>
      <c r="B111" s="77"/>
      <c r="C111" s="77"/>
      <c r="D111" s="78">
        <f t="shared" si="20"/>
        <v>0</v>
      </c>
      <c r="E111" s="78">
        <f t="shared" si="21"/>
        <v>0</v>
      </c>
      <c r="F111" s="23">
        <f t="shared" si="22"/>
        <v>0</v>
      </c>
      <c r="G111" s="23">
        <f t="shared" si="23"/>
        <v>0</v>
      </c>
      <c r="H111" s="23">
        <f t="shared" si="24"/>
        <v>0</v>
      </c>
      <c r="I111" s="23">
        <f t="shared" si="25"/>
        <v>0</v>
      </c>
      <c r="J111" s="23">
        <f t="shared" si="26"/>
        <v>0</v>
      </c>
      <c r="K111" s="23">
        <f t="shared" si="27"/>
        <v>0</v>
      </c>
      <c r="L111" s="23">
        <f t="shared" si="28"/>
        <v>0</v>
      </c>
      <c r="M111" s="23">
        <f t="shared" ca="1" si="29"/>
        <v>-3.0058686685577145E-4</v>
      </c>
      <c r="N111" s="23">
        <f t="shared" ca="1" si="30"/>
        <v>0</v>
      </c>
      <c r="O111" s="85">
        <f t="shared" ca="1" si="31"/>
        <v>0</v>
      </c>
      <c r="P111" s="23">
        <f t="shared" ca="1" si="32"/>
        <v>0</v>
      </c>
      <c r="Q111" s="23">
        <f t="shared" ca="1" si="33"/>
        <v>0</v>
      </c>
      <c r="R111" s="12">
        <f t="shared" ca="1" si="34"/>
        <v>3.0058686685577145E-4</v>
      </c>
    </row>
    <row r="112" spans="1:18" x14ac:dyDescent="0.2">
      <c r="A112" s="77"/>
      <c r="B112" s="77"/>
      <c r="C112" s="77"/>
      <c r="D112" s="78">
        <f t="shared" si="20"/>
        <v>0</v>
      </c>
      <c r="E112" s="78">
        <f t="shared" si="21"/>
        <v>0</v>
      </c>
      <c r="F112" s="23">
        <f t="shared" si="22"/>
        <v>0</v>
      </c>
      <c r="G112" s="23">
        <f t="shared" si="23"/>
        <v>0</v>
      </c>
      <c r="H112" s="23">
        <f t="shared" si="24"/>
        <v>0</v>
      </c>
      <c r="I112" s="23">
        <f t="shared" si="25"/>
        <v>0</v>
      </c>
      <c r="J112" s="23">
        <f t="shared" si="26"/>
        <v>0</v>
      </c>
      <c r="K112" s="23">
        <f t="shared" si="27"/>
        <v>0</v>
      </c>
      <c r="L112" s="23">
        <f t="shared" si="28"/>
        <v>0</v>
      </c>
      <c r="M112" s="23">
        <f t="shared" ca="1" si="29"/>
        <v>-3.0058686685577145E-4</v>
      </c>
      <c r="N112" s="23">
        <f t="shared" ca="1" si="30"/>
        <v>0</v>
      </c>
      <c r="O112" s="85">
        <f t="shared" ca="1" si="31"/>
        <v>0</v>
      </c>
      <c r="P112" s="23">
        <f t="shared" ca="1" si="32"/>
        <v>0</v>
      </c>
      <c r="Q112" s="23">
        <f t="shared" ca="1" si="33"/>
        <v>0</v>
      </c>
      <c r="R112" s="12">
        <f t="shared" ca="1" si="34"/>
        <v>3.0058686685577145E-4</v>
      </c>
    </row>
    <row r="113" spans="1:18" x14ac:dyDescent="0.2">
      <c r="A113" s="77"/>
      <c r="B113" s="77"/>
      <c r="C113" s="77"/>
      <c r="D113" s="78">
        <f t="shared" si="20"/>
        <v>0</v>
      </c>
      <c r="E113" s="78">
        <f t="shared" si="21"/>
        <v>0</v>
      </c>
      <c r="F113" s="23">
        <f t="shared" si="22"/>
        <v>0</v>
      </c>
      <c r="G113" s="23">
        <f t="shared" si="23"/>
        <v>0</v>
      </c>
      <c r="H113" s="23">
        <f t="shared" si="24"/>
        <v>0</v>
      </c>
      <c r="I113" s="23">
        <f t="shared" si="25"/>
        <v>0</v>
      </c>
      <c r="J113" s="23">
        <f t="shared" si="26"/>
        <v>0</v>
      </c>
      <c r="K113" s="23">
        <f t="shared" si="27"/>
        <v>0</v>
      </c>
      <c r="L113" s="23">
        <f t="shared" si="28"/>
        <v>0</v>
      </c>
      <c r="M113" s="23">
        <f t="shared" ca="1" si="29"/>
        <v>-3.0058686685577145E-4</v>
      </c>
      <c r="N113" s="23">
        <f t="shared" ca="1" si="30"/>
        <v>0</v>
      </c>
      <c r="O113" s="85">
        <f t="shared" ca="1" si="31"/>
        <v>0</v>
      </c>
      <c r="P113" s="23">
        <f t="shared" ca="1" si="32"/>
        <v>0</v>
      </c>
      <c r="Q113" s="23">
        <f t="shared" ca="1" si="33"/>
        <v>0</v>
      </c>
      <c r="R113" s="12">
        <f t="shared" ca="1" si="34"/>
        <v>3.0058686685577145E-4</v>
      </c>
    </row>
    <row r="114" spans="1:18" x14ac:dyDescent="0.2">
      <c r="A114" s="77"/>
      <c r="B114" s="77"/>
      <c r="C114" s="77"/>
      <c r="D114" s="78">
        <f t="shared" si="20"/>
        <v>0</v>
      </c>
      <c r="E114" s="78">
        <f t="shared" si="21"/>
        <v>0</v>
      </c>
      <c r="F114" s="23">
        <f t="shared" si="22"/>
        <v>0</v>
      </c>
      <c r="G114" s="23">
        <f t="shared" si="23"/>
        <v>0</v>
      </c>
      <c r="H114" s="23">
        <f t="shared" si="24"/>
        <v>0</v>
      </c>
      <c r="I114" s="23">
        <f t="shared" si="25"/>
        <v>0</v>
      </c>
      <c r="J114" s="23">
        <f t="shared" si="26"/>
        <v>0</v>
      </c>
      <c r="K114" s="23">
        <f t="shared" si="27"/>
        <v>0</v>
      </c>
      <c r="L114" s="23">
        <f t="shared" si="28"/>
        <v>0</v>
      </c>
      <c r="M114" s="23">
        <f t="shared" ca="1" si="29"/>
        <v>-3.0058686685577145E-4</v>
      </c>
      <c r="N114" s="23">
        <f t="shared" ca="1" si="30"/>
        <v>0</v>
      </c>
      <c r="O114" s="85">
        <f t="shared" ca="1" si="31"/>
        <v>0</v>
      </c>
      <c r="P114" s="23">
        <f t="shared" ca="1" si="32"/>
        <v>0</v>
      </c>
      <c r="Q114" s="23">
        <f t="shared" ca="1" si="33"/>
        <v>0</v>
      </c>
      <c r="R114" s="12">
        <f t="shared" ca="1" si="34"/>
        <v>3.0058686685577145E-4</v>
      </c>
    </row>
    <row r="115" spans="1:18" x14ac:dyDescent="0.2">
      <c r="A115" s="77"/>
      <c r="B115" s="77"/>
      <c r="C115" s="77"/>
      <c r="D115" s="78">
        <f t="shared" si="20"/>
        <v>0</v>
      </c>
      <c r="E115" s="78">
        <f t="shared" si="21"/>
        <v>0</v>
      </c>
      <c r="F115" s="23">
        <f t="shared" si="22"/>
        <v>0</v>
      </c>
      <c r="G115" s="23">
        <f t="shared" si="23"/>
        <v>0</v>
      </c>
      <c r="H115" s="23">
        <f t="shared" si="24"/>
        <v>0</v>
      </c>
      <c r="I115" s="23">
        <f t="shared" si="25"/>
        <v>0</v>
      </c>
      <c r="J115" s="23">
        <f t="shared" si="26"/>
        <v>0</v>
      </c>
      <c r="K115" s="23">
        <f t="shared" si="27"/>
        <v>0</v>
      </c>
      <c r="L115" s="23">
        <f t="shared" si="28"/>
        <v>0</v>
      </c>
      <c r="M115" s="23">
        <f t="shared" ca="1" si="29"/>
        <v>-3.0058686685577145E-4</v>
      </c>
      <c r="N115" s="23">
        <f t="shared" ca="1" si="30"/>
        <v>0</v>
      </c>
      <c r="O115" s="85">
        <f t="shared" ca="1" si="31"/>
        <v>0</v>
      </c>
      <c r="P115" s="23">
        <f t="shared" ca="1" si="32"/>
        <v>0</v>
      </c>
      <c r="Q115" s="23">
        <f t="shared" ca="1" si="33"/>
        <v>0</v>
      </c>
      <c r="R115" s="12">
        <f t="shared" ca="1" si="34"/>
        <v>3.0058686685577145E-4</v>
      </c>
    </row>
    <row r="116" spans="1:18" x14ac:dyDescent="0.2">
      <c r="A116" s="77"/>
      <c r="B116" s="77"/>
      <c r="C116" s="77"/>
      <c r="D116" s="78">
        <f t="shared" si="20"/>
        <v>0</v>
      </c>
      <c r="E116" s="78">
        <f t="shared" si="21"/>
        <v>0</v>
      </c>
      <c r="F116" s="23">
        <f t="shared" si="22"/>
        <v>0</v>
      </c>
      <c r="G116" s="23">
        <f t="shared" si="23"/>
        <v>0</v>
      </c>
      <c r="H116" s="23">
        <f t="shared" si="24"/>
        <v>0</v>
      </c>
      <c r="I116" s="23">
        <f t="shared" si="25"/>
        <v>0</v>
      </c>
      <c r="J116" s="23">
        <f t="shared" si="26"/>
        <v>0</v>
      </c>
      <c r="K116" s="23">
        <f t="shared" si="27"/>
        <v>0</v>
      </c>
      <c r="L116" s="23">
        <f t="shared" si="28"/>
        <v>0</v>
      </c>
      <c r="M116" s="23">
        <f t="shared" ca="1" si="29"/>
        <v>-3.0058686685577145E-4</v>
      </c>
      <c r="N116" s="23">
        <f t="shared" ca="1" si="30"/>
        <v>0</v>
      </c>
      <c r="O116" s="85">
        <f t="shared" ca="1" si="31"/>
        <v>0</v>
      </c>
      <c r="P116" s="23">
        <f t="shared" ca="1" si="32"/>
        <v>0</v>
      </c>
      <c r="Q116" s="23">
        <f t="shared" ca="1" si="33"/>
        <v>0</v>
      </c>
      <c r="R116" s="12">
        <f t="shared" ca="1" si="34"/>
        <v>3.0058686685577145E-4</v>
      </c>
    </row>
    <row r="117" spans="1:18" x14ac:dyDescent="0.2">
      <c r="A117" s="77"/>
      <c r="B117" s="77"/>
      <c r="C117" s="77"/>
      <c r="D117" s="78">
        <f t="shared" si="20"/>
        <v>0</v>
      </c>
      <c r="E117" s="78">
        <f t="shared" si="21"/>
        <v>0</v>
      </c>
      <c r="F117" s="23">
        <f t="shared" si="22"/>
        <v>0</v>
      </c>
      <c r="G117" s="23">
        <f t="shared" si="23"/>
        <v>0</v>
      </c>
      <c r="H117" s="23">
        <f t="shared" si="24"/>
        <v>0</v>
      </c>
      <c r="I117" s="23">
        <f t="shared" si="25"/>
        <v>0</v>
      </c>
      <c r="J117" s="23">
        <f t="shared" si="26"/>
        <v>0</v>
      </c>
      <c r="K117" s="23">
        <f t="shared" si="27"/>
        <v>0</v>
      </c>
      <c r="L117" s="23">
        <f t="shared" si="28"/>
        <v>0</v>
      </c>
      <c r="M117" s="23">
        <f t="shared" ca="1" si="29"/>
        <v>-3.0058686685577145E-4</v>
      </c>
      <c r="N117" s="23">
        <f t="shared" ca="1" si="30"/>
        <v>0</v>
      </c>
      <c r="O117" s="85">
        <f t="shared" ca="1" si="31"/>
        <v>0</v>
      </c>
      <c r="P117" s="23">
        <f t="shared" ca="1" si="32"/>
        <v>0</v>
      </c>
      <c r="Q117" s="23">
        <f t="shared" ca="1" si="33"/>
        <v>0</v>
      </c>
      <c r="R117" s="12">
        <f t="shared" ca="1" si="34"/>
        <v>3.0058686685577145E-4</v>
      </c>
    </row>
    <row r="118" spans="1:18" x14ac:dyDescent="0.2">
      <c r="A118" s="77"/>
      <c r="B118" s="77"/>
      <c r="C118" s="77"/>
      <c r="D118" s="78">
        <f t="shared" si="20"/>
        <v>0</v>
      </c>
      <c r="E118" s="78">
        <f t="shared" si="21"/>
        <v>0</v>
      </c>
      <c r="F118" s="23">
        <f t="shared" si="22"/>
        <v>0</v>
      </c>
      <c r="G118" s="23">
        <f t="shared" si="23"/>
        <v>0</v>
      </c>
      <c r="H118" s="23">
        <f t="shared" si="24"/>
        <v>0</v>
      </c>
      <c r="I118" s="23">
        <f t="shared" si="25"/>
        <v>0</v>
      </c>
      <c r="J118" s="23">
        <f t="shared" si="26"/>
        <v>0</v>
      </c>
      <c r="K118" s="23">
        <f t="shared" si="27"/>
        <v>0</v>
      </c>
      <c r="L118" s="23">
        <f t="shared" si="28"/>
        <v>0</v>
      </c>
      <c r="M118" s="23">
        <f t="shared" ca="1" si="29"/>
        <v>-3.0058686685577145E-4</v>
      </c>
      <c r="N118" s="23">
        <f t="shared" ca="1" si="30"/>
        <v>0</v>
      </c>
      <c r="O118" s="85">
        <f t="shared" ca="1" si="31"/>
        <v>0</v>
      </c>
      <c r="P118" s="23">
        <f t="shared" ca="1" si="32"/>
        <v>0</v>
      </c>
      <c r="Q118" s="23">
        <f t="shared" ca="1" si="33"/>
        <v>0</v>
      </c>
      <c r="R118" s="12">
        <f t="shared" ca="1" si="34"/>
        <v>3.0058686685577145E-4</v>
      </c>
    </row>
    <row r="119" spans="1:18" x14ac:dyDescent="0.2">
      <c r="A119" s="77"/>
      <c r="B119" s="77"/>
      <c r="C119" s="77"/>
      <c r="D119" s="78">
        <f t="shared" si="20"/>
        <v>0</v>
      </c>
      <c r="E119" s="78">
        <f t="shared" si="21"/>
        <v>0</v>
      </c>
      <c r="F119" s="23">
        <f t="shared" si="22"/>
        <v>0</v>
      </c>
      <c r="G119" s="23">
        <f t="shared" si="23"/>
        <v>0</v>
      </c>
      <c r="H119" s="23">
        <f t="shared" si="24"/>
        <v>0</v>
      </c>
      <c r="I119" s="23">
        <f t="shared" si="25"/>
        <v>0</v>
      </c>
      <c r="J119" s="23">
        <f t="shared" si="26"/>
        <v>0</v>
      </c>
      <c r="K119" s="23">
        <f t="shared" si="27"/>
        <v>0</v>
      </c>
      <c r="L119" s="23">
        <f t="shared" si="28"/>
        <v>0</v>
      </c>
      <c r="M119" s="23">
        <f t="shared" ca="1" si="29"/>
        <v>-3.0058686685577145E-4</v>
      </c>
      <c r="N119" s="23">
        <f t="shared" ca="1" si="30"/>
        <v>0</v>
      </c>
      <c r="O119" s="85">
        <f t="shared" ca="1" si="31"/>
        <v>0</v>
      </c>
      <c r="P119" s="23">
        <f t="shared" ca="1" si="32"/>
        <v>0</v>
      </c>
      <c r="Q119" s="23">
        <f t="shared" ca="1" si="33"/>
        <v>0</v>
      </c>
      <c r="R119" s="12">
        <f t="shared" ca="1" si="34"/>
        <v>3.0058686685577145E-4</v>
      </c>
    </row>
    <row r="120" spans="1:18" x14ac:dyDescent="0.2">
      <c r="A120" s="77"/>
      <c r="B120" s="77"/>
      <c r="C120" s="77"/>
      <c r="D120" s="78">
        <f t="shared" si="20"/>
        <v>0</v>
      </c>
      <c r="E120" s="78">
        <f t="shared" si="21"/>
        <v>0</v>
      </c>
      <c r="F120" s="23">
        <f t="shared" si="22"/>
        <v>0</v>
      </c>
      <c r="G120" s="23">
        <f t="shared" si="23"/>
        <v>0</v>
      </c>
      <c r="H120" s="23">
        <f t="shared" si="24"/>
        <v>0</v>
      </c>
      <c r="I120" s="23">
        <f t="shared" si="25"/>
        <v>0</v>
      </c>
      <c r="J120" s="23">
        <f t="shared" si="26"/>
        <v>0</v>
      </c>
      <c r="K120" s="23">
        <f t="shared" si="27"/>
        <v>0</v>
      </c>
      <c r="L120" s="23">
        <f t="shared" si="28"/>
        <v>0</v>
      </c>
      <c r="M120" s="23">
        <f t="shared" ca="1" si="29"/>
        <v>-3.0058686685577145E-4</v>
      </c>
      <c r="N120" s="23">
        <f t="shared" ca="1" si="30"/>
        <v>0</v>
      </c>
      <c r="O120" s="85">
        <f t="shared" ca="1" si="31"/>
        <v>0</v>
      </c>
      <c r="P120" s="23">
        <f t="shared" ca="1" si="32"/>
        <v>0</v>
      </c>
      <c r="Q120" s="23">
        <f t="shared" ca="1" si="33"/>
        <v>0</v>
      </c>
      <c r="R120" s="12">
        <f t="shared" ca="1" si="34"/>
        <v>3.0058686685577145E-4</v>
      </c>
    </row>
    <row r="121" spans="1:18" x14ac:dyDescent="0.2">
      <c r="A121" s="77"/>
      <c r="B121" s="77"/>
      <c r="C121" s="77"/>
      <c r="D121" s="78">
        <f t="shared" si="20"/>
        <v>0</v>
      </c>
      <c r="E121" s="78">
        <f t="shared" si="21"/>
        <v>0</v>
      </c>
      <c r="F121" s="23">
        <f t="shared" si="22"/>
        <v>0</v>
      </c>
      <c r="G121" s="23">
        <f t="shared" si="23"/>
        <v>0</v>
      </c>
      <c r="H121" s="23">
        <f t="shared" si="24"/>
        <v>0</v>
      </c>
      <c r="I121" s="23">
        <f t="shared" si="25"/>
        <v>0</v>
      </c>
      <c r="J121" s="23">
        <f t="shared" si="26"/>
        <v>0</v>
      </c>
      <c r="K121" s="23">
        <f t="shared" si="27"/>
        <v>0</v>
      </c>
      <c r="L121" s="23">
        <f t="shared" si="28"/>
        <v>0</v>
      </c>
      <c r="M121" s="23">
        <f t="shared" ca="1" si="29"/>
        <v>-3.0058686685577145E-4</v>
      </c>
      <c r="N121" s="23">
        <f t="shared" ca="1" si="30"/>
        <v>0</v>
      </c>
      <c r="O121" s="85">
        <f t="shared" ca="1" si="31"/>
        <v>0</v>
      </c>
      <c r="P121" s="23">
        <f t="shared" ca="1" si="32"/>
        <v>0</v>
      </c>
      <c r="Q121" s="23">
        <f t="shared" ca="1" si="33"/>
        <v>0</v>
      </c>
      <c r="R121" s="12">
        <f t="shared" ca="1" si="34"/>
        <v>3.0058686685577145E-4</v>
      </c>
    </row>
    <row r="122" spans="1:18" x14ac:dyDescent="0.2">
      <c r="A122" s="77"/>
      <c r="B122" s="77"/>
      <c r="C122" s="77"/>
      <c r="D122" s="78">
        <f t="shared" si="20"/>
        <v>0</v>
      </c>
      <c r="E122" s="78">
        <f t="shared" si="21"/>
        <v>0</v>
      </c>
      <c r="F122" s="23">
        <f t="shared" si="22"/>
        <v>0</v>
      </c>
      <c r="G122" s="23">
        <f t="shared" si="23"/>
        <v>0</v>
      </c>
      <c r="H122" s="23">
        <f t="shared" si="24"/>
        <v>0</v>
      </c>
      <c r="I122" s="23">
        <f t="shared" si="25"/>
        <v>0</v>
      </c>
      <c r="J122" s="23">
        <f t="shared" si="26"/>
        <v>0</v>
      </c>
      <c r="K122" s="23">
        <f t="shared" si="27"/>
        <v>0</v>
      </c>
      <c r="L122" s="23">
        <f t="shared" si="28"/>
        <v>0</v>
      </c>
      <c r="M122" s="23">
        <f t="shared" ca="1" si="29"/>
        <v>-3.0058686685577145E-4</v>
      </c>
      <c r="N122" s="23">
        <f t="shared" ca="1" si="30"/>
        <v>0</v>
      </c>
      <c r="O122" s="85">
        <f t="shared" ca="1" si="31"/>
        <v>0</v>
      </c>
      <c r="P122" s="23">
        <f t="shared" ca="1" si="32"/>
        <v>0</v>
      </c>
      <c r="Q122" s="23">
        <f t="shared" ca="1" si="33"/>
        <v>0</v>
      </c>
      <c r="R122" s="12">
        <f t="shared" ca="1" si="34"/>
        <v>3.0058686685577145E-4</v>
      </c>
    </row>
    <row r="123" spans="1:18" x14ac:dyDescent="0.2">
      <c r="A123" s="77"/>
      <c r="B123" s="77"/>
      <c r="C123" s="77"/>
      <c r="D123" s="78">
        <f t="shared" si="20"/>
        <v>0</v>
      </c>
      <c r="E123" s="78">
        <f t="shared" si="21"/>
        <v>0</v>
      </c>
      <c r="F123" s="23">
        <f t="shared" si="22"/>
        <v>0</v>
      </c>
      <c r="G123" s="23">
        <f t="shared" si="23"/>
        <v>0</v>
      </c>
      <c r="H123" s="23">
        <f t="shared" si="24"/>
        <v>0</v>
      </c>
      <c r="I123" s="23">
        <f t="shared" si="25"/>
        <v>0</v>
      </c>
      <c r="J123" s="23">
        <f t="shared" si="26"/>
        <v>0</v>
      </c>
      <c r="K123" s="23">
        <f t="shared" si="27"/>
        <v>0</v>
      </c>
      <c r="L123" s="23">
        <f t="shared" si="28"/>
        <v>0</v>
      </c>
      <c r="M123" s="23">
        <f t="shared" ca="1" si="29"/>
        <v>-3.0058686685577145E-4</v>
      </c>
      <c r="N123" s="23">
        <f t="shared" ca="1" si="30"/>
        <v>0</v>
      </c>
      <c r="O123" s="85">
        <f t="shared" ca="1" si="31"/>
        <v>0</v>
      </c>
      <c r="P123" s="23">
        <f t="shared" ca="1" si="32"/>
        <v>0</v>
      </c>
      <c r="Q123" s="23">
        <f t="shared" ca="1" si="33"/>
        <v>0</v>
      </c>
      <c r="R123" s="12">
        <f t="shared" ca="1" si="34"/>
        <v>3.0058686685577145E-4</v>
      </c>
    </row>
    <row r="124" spans="1:18" x14ac:dyDescent="0.2">
      <c r="A124" s="77"/>
      <c r="B124" s="77"/>
      <c r="C124" s="77"/>
      <c r="D124" s="78">
        <f t="shared" si="20"/>
        <v>0</v>
      </c>
      <c r="E124" s="78">
        <f t="shared" si="21"/>
        <v>0</v>
      </c>
      <c r="F124" s="23">
        <f t="shared" si="22"/>
        <v>0</v>
      </c>
      <c r="G124" s="23">
        <f t="shared" si="23"/>
        <v>0</v>
      </c>
      <c r="H124" s="23">
        <f t="shared" si="24"/>
        <v>0</v>
      </c>
      <c r="I124" s="23">
        <f t="shared" si="25"/>
        <v>0</v>
      </c>
      <c r="J124" s="23">
        <f t="shared" si="26"/>
        <v>0</v>
      </c>
      <c r="K124" s="23">
        <f t="shared" si="27"/>
        <v>0</v>
      </c>
      <c r="L124" s="23">
        <f t="shared" si="28"/>
        <v>0</v>
      </c>
      <c r="M124" s="23">
        <f t="shared" ca="1" si="29"/>
        <v>-3.0058686685577145E-4</v>
      </c>
      <c r="N124" s="23">
        <f t="shared" ca="1" si="30"/>
        <v>0</v>
      </c>
      <c r="O124" s="85">
        <f t="shared" ca="1" si="31"/>
        <v>0</v>
      </c>
      <c r="P124" s="23">
        <f t="shared" ca="1" si="32"/>
        <v>0</v>
      </c>
      <c r="Q124" s="23">
        <f t="shared" ca="1" si="33"/>
        <v>0</v>
      </c>
      <c r="R124" s="12">
        <f t="shared" ca="1" si="34"/>
        <v>3.0058686685577145E-4</v>
      </c>
    </row>
    <row r="125" spans="1:18" x14ac:dyDescent="0.2">
      <c r="A125" s="77"/>
      <c r="B125" s="77"/>
      <c r="C125" s="77"/>
      <c r="D125" s="78">
        <f t="shared" si="20"/>
        <v>0</v>
      </c>
      <c r="E125" s="78">
        <f t="shared" si="21"/>
        <v>0</v>
      </c>
      <c r="F125" s="23">
        <f t="shared" si="22"/>
        <v>0</v>
      </c>
      <c r="G125" s="23">
        <f t="shared" si="23"/>
        <v>0</v>
      </c>
      <c r="H125" s="23">
        <f t="shared" si="24"/>
        <v>0</v>
      </c>
      <c r="I125" s="23">
        <f t="shared" si="25"/>
        <v>0</v>
      </c>
      <c r="J125" s="23">
        <f t="shared" si="26"/>
        <v>0</v>
      </c>
      <c r="K125" s="23">
        <f t="shared" si="27"/>
        <v>0</v>
      </c>
      <c r="L125" s="23">
        <f t="shared" si="28"/>
        <v>0</v>
      </c>
      <c r="M125" s="23">
        <f t="shared" ca="1" si="29"/>
        <v>-3.0058686685577145E-4</v>
      </c>
      <c r="N125" s="23">
        <f t="shared" ca="1" si="30"/>
        <v>0</v>
      </c>
      <c r="O125" s="85">
        <f t="shared" ca="1" si="31"/>
        <v>0</v>
      </c>
      <c r="P125" s="23">
        <f t="shared" ca="1" si="32"/>
        <v>0</v>
      </c>
      <c r="Q125" s="23">
        <f t="shared" ca="1" si="33"/>
        <v>0</v>
      </c>
      <c r="R125" s="12">
        <f t="shared" ca="1" si="34"/>
        <v>3.0058686685577145E-4</v>
      </c>
    </row>
    <row r="126" spans="1:18" x14ac:dyDescent="0.2">
      <c r="A126" s="77"/>
      <c r="B126" s="77"/>
      <c r="C126" s="77"/>
      <c r="D126" s="78">
        <f t="shared" si="20"/>
        <v>0</v>
      </c>
      <c r="E126" s="78">
        <f t="shared" si="21"/>
        <v>0</v>
      </c>
      <c r="F126" s="23">
        <f t="shared" si="22"/>
        <v>0</v>
      </c>
      <c r="G126" s="23">
        <f t="shared" si="23"/>
        <v>0</v>
      </c>
      <c r="H126" s="23">
        <f t="shared" si="24"/>
        <v>0</v>
      </c>
      <c r="I126" s="23">
        <f t="shared" si="25"/>
        <v>0</v>
      </c>
      <c r="J126" s="23">
        <f t="shared" si="26"/>
        <v>0</v>
      </c>
      <c r="K126" s="23">
        <f t="shared" si="27"/>
        <v>0</v>
      </c>
      <c r="L126" s="23">
        <f t="shared" si="28"/>
        <v>0</v>
      </c>
      <c r="M126" s="23">
        <f t="shared" ca="1" si="29"/>
        <v>-3.0058686685577145E-4</v>
      </c>
      <c r="N126" s="23">
        <f t="shared" ca="1" si="30"/>
        <v>0</v>
      </c>
      <c r="O126" s="85">
        <f t="shared" ca="1" si="31"/>
        <v>0</v>
      </c>
      <c r="P126" s="23">
        <f t="shared" ca="1" si="32"/>
        <v>0</v>
      </c>
      <c r="Q126" s="23">
        <f t="shared" ca="1" si="33"/>
        <v>0</v>
      </c>
      <c r="R126" s="12">
        <f t="shared" ca="1" si="34"/>
        <v>3.0058686685577145E-4</v>
      </c>
    </row>
    <row r="127" spans="1:18" x14ac:dyDescent="0.2">
      <c r="A127" s="77"/>
      <c r="B127" s="77"/>
      <c r="C127" s="77"/>
      <c r="D127" s="78">
        <f t="shared" si="20"/>
        <v>0</v>
      </c>
      <c r="E127" s="78">
        <f t="shared" si="21"/>
        <v>0</v>
      </c>
      <c r="F127" s="23">
        <f t="shared" si="22"/>
        <v>0</v>
      </c>
      <c r="G127" s="23">
        <f t="shared" si="23"/>
        <v>0</v>
      </c>
      <c r="H127" s="23">
        <f t="shared" si="24"/>
        <v>0</v>
      </c>
      <c r="I127" s="23">
        <f t="shared" si="25"/>
        <v>0</v>
      </c>
      <c r="J127" s="23">
        <f t="shared" si="26"/>
        <v>0</v>
      </c>
      <c r="K127" s="23">
        <f t="shared" si="27"/>
        <v>0</v>
      </c>
      <c r="L127" s="23">
        <f t="shared" si="28"/>
        <v>0</v>
      </c>
      <c r="M127" s="23">
        <f t="shared" ca="1" si="29"/>
        <v>-3.0058686685577145E-4</v>
      </c>
      <c r="N127" s="23">
        <f t="shared" ca="1" si="30"/>
        <v>0</v>
      </c>
      <c r="O127" s="85">
        <f t="shared" ca="1" si="31"/>
        <v>0</v>
      </c>
      <c r="P127" s="23">
        <f t="shared" ca="1" si="32"/>
        <v>0</v>
      </c>
      <c r="Q127" s="23">
        <f t="shared" ca="1" si="33"/>
        <v>0</v>
      </c>
      <c r="R127" s="12">
        <f t="shared" ca="1" si="34"/>
        <v>3.0058686685577145E-4</v>
      </c>
    </row>
    <row r="128" spans="1:18" x14ac:dyDescent="0.2">
      <c r="A128" s="77"/>
      <c r="B128" s="77"/>
      <c r="C128" s="77"/>
      <c r="D128" s="78">
        <f t="shared" si="20"/>
        <v>0</v>
      </c>
      <c r="E128" s="78">
        <f t="shared" si="21"/>
        <v>0</v>
      </c>
      <c r="F128" s="23">
        <f t="shared" si="22"/>
        <v>0</v>
      </c>
      <c r="G128" s="23">
        <f t="shared" si="23"/>
        <v>0</v>
      </c>
      <c r="H128" s="23">
        <f t="shared" si="24"/>
        <v>0</v>
      </c>
      <c r="I128" s="23">
        <f t="shared" si="25"/>
        <v>0</v>
      </c>
      <c r="J128" s="23">
        <f t="shared" si="26"/>
        <v>0</v>
      </c>
      <c r="K128" s="23">
        <f t="shared" si="27"/>
        <v>0</v>
      </c>
      <c r="L128" s="23">
        <f t="shared" si="28"/>
        <v>0</v>
      </c>
      <c r="M128" s="23">
        <f t="shared" ca="1" si="29"/>
        <v>-3.0058686685577145E-4</v>
      </c>
      <c r="N128" s="23">
        <f t="shared" ca="1" si="30"/>
        <v>0</v>
      </c>
      <c r="O128" s="85">
        <f t="shared" ca="1" si="31"/>
        <v>0</v>
      </c>
      <c r="P128" s="23">
        <f t="shared" ca="1" si="32"/>
        <v>0</v>
      </c>
      <c r="Q128" s="23">
        <f t="shared" ca="1" si="33"/>
        <v>0</v>
      </c>
      <c r="R128" s="12">
        <f t="shared" ca="1" si="34"/>
        <v>3.0058686685577145E-4</v>
      </c>
    </row>
    <row r="129" spans="1:18" x14ac:dyDescent="0.2">
      <c r="A129" s="77"/>
      <c r="B129" s="77"/>
      <c r="C129" s="77"/>
      <c r="D129" s="78">
        <f t="shared" si="20"/>
        <v>0</v>
      </c>
      <c r="E129" s="78">
        <f t="shared" si="21"/>
        <v>0</v>
      </c>
      <c r="F129" s="23">
        <f t="shared" si="22"/>
        <v>0</v>
      </c>
      <c r="G129" s="23">
        <f t="shared" si="23"/>
        <v>0</v>
      </c>
      <c r="H129" s="23">
        <f t="shared" si="24"/>
        <v>0</v>
      </c>
      <c r="I129" s="23">
        <f t="shared" si="25"/>
        <v>0</v>
      </c>
      <c r="J129" s="23">
        <f t="shared" si="26"/>
        <v>0</v>
      </c>
      <c r="K129" s="23">
        <f t="shared" si="27"/>
        <v>0</v>
      </c>
      <c r="L129" s="23">
        <f t="shared" si="28"/>
        <v>0</v>
      </c>
      <c r="M129" s="23">
        <f t="shared" ca="1" si="29"/>
        <v>-3.0058686685577145E-4</v>
      </c>
      <c r="N129" s="23">
        <f t="shared" ca="1" si="30"/>
        <v>0</v>
      </c>
      <c r="O129" s="85">
        <f t="shared" ca="1" si="31"/>
        <v>0</v>
      </c>
      <c r="P129" s="23">
        <f t="shared" ca="1" si="32"/>
        <v>0</v>
      </c>
      <c r="Q129" s="23">
        <f t="shared" ca="1" si="33"/>
        <v>0</v>
      </c>
      <c r="R129" s="12">
        <f t="shared" ca="1" si="34"/>
        <v>3.0058686685577145E-4</v>
      </c>
    </row>
    <row r="130" spans="1:18" x14ac:dyDescent="0.2">
      <c r="A130" s="77"/>
      <c r="B130" s="77"/>
      <c r="C130" s="77"/>
      <c r="D130" s="78">
        <f t="shared" si="20"/>
        <v>0</v>
      </c>
      <c r="E130" s="78">
        <f t="shared" si="21"/>
        <v>0</v>
      </c>
      <c r="F130" s="23">
        <f t="shared" si="22"/>
        <v>0</v>
      </c>
      <c r="G130" s="23">
        <f t="shared" si="23"/>
        <v>0</v>
      </c>
      <c r="H130" s="23">
        <f t="shared" si="24"/>
        <v>0</v>
      </c>
      <c r="I130" s="23">
        <f t="shared" si="25"/>
        <v>0</v>
      </c>
      <c r="J130" s="23">
        <f t="shared" si="26"/>
        <v>0</v>
      </c>
      <c r="K130" s="23">
        <f t="shared" si="27"/>
        <v>0</v>
      </c>
      <c r="L130" s="23">
        <f t="shared" si="28"/>
        <v>0</v>
      </c>
      <c r="M130" s="23">
        <f t="shared" ca="1" si="29"/>
        <v>-3.0058686685577145E-4</v>
      </c>
      <c r="N130" s="23">
        <f t="shared" ca="1" si="30"/>
        <v>0</v>
      </c>
      <c r="O130" s="85">
        <f t="shared" ca="1" si="31"/>
        <v>0</v>
      </c>
      <c r="P130" s="23">
        <f t="shared" ca="1" si="32"/>
        <v>0</v>
      </c>
      <c r="Q130" s="23">
        <f t="shared" ca="1" si="33"/>
        <v>0</v>
      </c>
      <c r="R130" s="12">
        <f t="shared" ca="1" si="34"/>
        <v>3.0058686685577145E-4</v>
      </c>
    </row>
    <row r="131" spans="1:18" x14ac:dyDescent="0.2">
      <c r="A131" s="77"/>
      <c r="B131" s="77"/>
      <c r="C131" s="77"/>
      <c r="D131" s="78">
        <f t="shared" si="20"/>
        <v>0</v>
      </c>
      <c r="E131" s="78">
        <f t="shared" si="21"/>
        <v>0</v>
      </c>
      <c r="F131" s="23">
        <f t="shared" si="22"/>
        <v>0</v>
      </c>
      <c r="G131" s="23">
        <f t="shared" si="23"/>
        <v>0</v>
      </c>
      <c r="H131" s="23">
        <f t="shared" si="24"/>
        <v>0</v>
      </c>
      <c r="I131" s="23">
        <f t="shared" si="25"/>
        <v>0</v>
      </c>
      <c r="J131" s="23">
        <f t="shared" si="26"/>
        <v>0</v>
      </c>
      <c r="K131" s="23">
        <f t="shared" si="27"/>
        <v>0</v>
      </c>
      <c r="L131" s="23">
        <f t="shared" si="28"/>
        <v>0</v>
      </c>
      <c r="M131" s="23">
        <f t="shared" ca="1" si="29"/>
        <v>-3.0058686685577145E-4</v>
      </c>
      <c r="N131" s="23">
        <f t="shared" ca="1" si="30"/>
        <v>0</v>
      </c>
      <c r="O131" s="85">
        <f t="shared" ca="1" si="31"/>
        <v>0</v>
      </c>
      <c r="P131" s="23">
        <f t="shared" ca="1" si="32"/>
        <v>0</v>
      </c>
      <c r="Q131" s="23">
        <f t="shared" ca="1" si="33"/>
        <v>0</v>
      </c>
      <c r="R131" s="12">
        <f t="shared" ca="1" si="34"/>
        <v>3.0058686685577145E-4</v>
      </c>
    </row>
    <row r="132" spans="1:18" x14ac:dyDescent="0.2">
      <c r="A132" s="77"/>
      <c r="B132" s="77"/>
      <c r="C132" s="77"/>
      <c r="D132" s="78">
        <f t="shared" si="20"/>
        <v>0</v>
      </c>
      <c r="E132" s="78">
        <f t="shared" si="21"/>
        <v>0</v>
      </c>
      <c r="F132" s="23">
        <f t="shared" si="22"/>
        <v>0</v>
      </c>
      <c r="G132" s="23">
        <f t="shared" si="23"/>
        <v>0</v>
      </c>
      <c r="H132" s="23">
        <f t="shared" si="24"/>
        <v>0</v>
      </c>
      <c r="I132" s="23">
        <f t="shared" si="25"/>
        <v>0</v>
      </c>
      <c r="J132" s="23">
        <f t="shared" si="26"/>
        <v>0</v>
      </c>
      <c r="K132" s="23">
        <f t="shared" si="27"/>
        <v>0</v>
      </c>
      <c r="L132" s="23">
        <f t="shared" si="28"/>
        <v>0</v>
      </c>
      <c r="M132" s="23">
        <f t="shared" ca="1" si="29"/>
        <v>-3.0058686685577145E-4</v>
      </c>
      <c r="N132" s="23">
        <f t="shared" ca="1" si="30"/>
        <v>0</v>
      </c>
      <c r="O132" s="85">
        <f t="shared" ca="1" si="31"/>
        <v>0</v>
      </c>
      <c r="P132" s="23">
        <f t="shared" ca="1" si="32"/>
        <v>0</v>
      </c>
      <c r="Q132" s="23">
        <f t="shared" ca="1" si="33"/>
        <v>0</v>
      </c>
      <c r="R132" s="12">
        <f t="shared" ca="1" si="34"/>
        <v>3.0058686685577145E-4</v>
      </c>
    </row>
    <row r="133" spans="1:18" x14ac:dyDescent="0.2">
      <c r="A133" s="77"/>
      <c r="B133" s="77"/>
      <c r="C133" s="77"/>
      <c r="D133" s="78">
        <f t="shared" si="20"/>
        <v>0</v>
      </c>
      <c r="E133" s="78">
        <f t="shared" si="21"/>
        <v>0</v>
      </c>
      <c r="F133" s="23">
        <f t="shared" si="22"/>
        <v>0</v>
      </c>
      <c r="G133" s="23">
        <f t="shared" si="23"/>
        <v>0</v>
      </c>
      <c r="H133" s="23">
        <f t="shared" si="24"/>
        <v>0</v>
      </c>
      <c r="I133" s="23">
        <f t="shared" si="25"/>
        <v>0</v>
      </c>
      <c r="J133" s="23">
        <f t="shared" si="26"/>
        <v>0</v>
      </c>
      <c r="K133" s="23">
        <f t="shared" si="27"/>
        <v>0</v>
      </c>
      <c r="L133" s="23">
        <f t="shared" si="28"/>
        <v>0</v>
      </c>
      <c r="M133" s="23">
        <f t="shared" ca="1" si="29"/>
        <v>-3.0058686685577145E-4</v>
      </c>
      <c r="N133" s="23">
        <f t="shared" ca="1" si="30"/>
        <v>0</v>
      </c>
      <c r="O133" s="85">
        <f t="shared" ca="1" si="31"/>
        <v>0</v>
      </c>
      <c r="P133" s="23">
        <f t="shared" ca="1" si="32"/>
        <v>0</v>
      </c>
      <c r="Q133" s="23">
        <f t="shared" ca="1" si="33"/>
        <v>0</v>
      </c>
      <c r="R133" s="12">
        <f t="shared" ca="1" si="34"/>
        <v>3.0058686685577145E-4</v>
      </c>
    </row>
    <row r="134" spans="1:18" x14ac:dyDescent="0.2">
      <c r="A134" s="77"/>
      <c r="B134" s="77"/>
      <c r="C134" s="77"/>
      <c r="D134" s="78">
        <f t="shared" si="20"/>
        <v>0</v>
      </c>
      <c r="E134" s="78">
        <f t="shared" si="21"/>
        <v>0</v>
      </c>
      <c r="F134" s="23">
        <f t="shared" si="22"/>
        <v>0</v>
      </c>
      <c r="G134" s="23">
        <f t="shared" si="23"/>
        <v>0</v>
      </c>
      <c r="H134" s="23">
        <f t="shared" si="24"/>
        <v>0</v>
      </c>
      <c r="I134" s="23">
        <f t="shared" si="25"/>
        <v>0</v>
      </c>
      <c r="J134" s="23">
        <f t="shared" si="26"/>
        <v>0</v>
      </c>
      <c r="K134" s="23">
        <f t="shared" si="27"/>
        <v>0</v>
      </c>
      <c r="L134" s="23">
        <f t="shared" si="28"/>
        <v>0</v>
      </c>
      <c r="M134" s="23">
        <f t="shared" ca="1" si="29"/>
        <v>-3.0058686685577145E-4</v>
      </c>
      <c r="N134" s="23">
        <f t="shared" ca="1" si="30"/>
        <v>0</v>
      </c>
      <c r="O134" s="85">
        <f t="shared" ca="1" si="31"/>
        <v>0</v>
      </c>
      <c r="P134" s="23">
        <f t="shared" ca="1" si="32"/>
        <v>0</v>
      </c>
      <c r="Q134" s="23">
        <f t="shared" ca="1" si="33"/>
        <v>0</v>
      </c>
      <c r="R134" s="12">
        <f t="shared" ca="1" si="34"/>
        <v>3.0058686685577145E-4</v>
      </c>
    </row>
    <row r="135" spans="1:18" x14ac:dyDescent="0.2">
      <c r="A135" s="77"/>
      <c r="B135" s="77"/>
      <c r="C135" s="77"/>
      <c r="D135" s="78">
        <f t="shared" si="20"/>
        <v>0</v>
      </c>
      <c r="E135" s="78">
        <f t="shared" si="21"/>
        <v>0</v>
      </c>
      <c r="F135" s="23">
        <f t="shared" si="22"/>
        <v>0</v>
      </c>
      <c r="G135" s="23">
        <f t="shared" si="23"/>
        <v>0</v>
      </c>
      <c r="H135" s="23">
        <f t="shared" si="24"/>
        <v>0</v>
      </c>
      <c r="I135" s="23">
        <f t="shared" si="25"/>
        <v>0</v>
      </c>
      <c r="J135" s="23">
        <f t="shared" si="26"/>
        <v>0</v>
      </c>
      <c r="K135" s="23">
        <f t="shared" si="27"/>
        <v>0</v>
      </c>
      <c r="L135" s="23">
        <f t="shared" si="28"/>
        <v>0</v>
      </c>
      <c r="M135" s="23">
        <f t="shared" ca="1" si="29"/>
        <v>-3.0058686685577145E-4</v>
      </c>
      <c r="N135" s="23">
        <f t="shared" ca="1" si="30"/>
        <v>0</v>
      </c>
      <c r="O135" s="85">
        <f t="shared" ca="1" si="31"/>
        <v>0</v>
      </c>
      <c r="P135" s="23">
        <f t="shared" ca="1" si="32"/>
        <v>0</v>
      </c>
      <c r="Q135" s="23">
        <f t="shared" ca="1" si="33"/>
        <v>0</v>
      </c>
      <c r="R135" s="12">
        <f t="shared" ca="1" si="34"/>
        <v>3.0058686685577145E-4</v>
      </c>
    </row>
    <row r="136" spans="1:18" x14ac:dyDescent="0.2">
      <c r="A136" s="77"/>
      <c r="B136" s="77"/>
      <c r="C136" s="77"/>
      <c r="D136" s="78">
        <f t="shared" si="20"/>
        <v>0</v>
      </c>
      <c r="E136" s="78">
        <f t="shared" si="21"/>
        <v>0</v>
      </c>
      <c r="F136" s="23">
        <f t="shared" si="22"/>
        <v>0</v>
      </c>
      <c r="G136" s="23">
        <f t="shared" si="23"/>
        <v>0</v>
      </c>
      <c r="H136" s="23">
        <f t="shared" si="24"/>
        <v>0</v>
      </c>
      <c r="I136" s="23">
        <f t="shared" si="25"/>
        <v>0</v>
      </c>
      <c r="J136" s="23">
        <f t="shared" si="26"/>
        <v>0</v>
      </c>
      <c r="K136" s="23">
        <f t="shared" si="27"/>
        <v>0</v>
      </c>
      <c r="L136" s="23">
        <f t="shared" si="28"/>
        <v>0</v>
      </c>
      <c r="M136" s="23">
        <f t="shared" ca="1" si="29"/>
        <v>-3.0058686685577145E-4</v>
      </c>
      <c r="N136" s="23">
        <f t="shared" ca="1" si="30"/>
        <v>0</v>
      </c>
      <c r="O136" s="85">
        <f t="shared" ca="1" si="31"/>
        <v>0</v>
      </c>
      <c r="P136" s="23">
        <f t="shared" ca="1" si="32"/>
        <v>0</v>
      </c>
      <c r="Q136" s="23">
        <f t="shared" ca="1" si="33"/>
        <v>0</v>
      </c>
      <c r="R136" s="12">
        <f t="shared" ca="1" si="34"/>
        <v>3.0058686685577145E-4</v>
      </c>
    </row>
    <row r="137" spans="1:18" x14ac:dyDescent="0.2">
      <c r="A137" s="77"/>
      <c r="B137" s="77"/>
      <c r="C137" s="77"/>
      <c r="D137" s="78">
        <f t="shared" si="20"/>
        <v>0</v>
      </c>
      <c r="E137" s="78">
        <f t="shared" si="21"/>
        <v>0</v>
      </c>
      <c r="F137" s="23">
        <f t="shared" si="22"/>
        <v>0</v>
      </c>
      <c r="G137" s="23">
        <f t="shared" si="23"/>
        <v>0</v>
      </c>
      <c r="H137" s="23">
        <f t="shared" si="24"/>
        <v>0</v>
      </c>
      <c r="I137" s="23">
        <f t="shared" si="25"/>
        <v>0</v>
      </c>
      <c r="J137" s="23">
        <f t="shared" si="26"/>
        <v>0</v>
      </c>
      <c r="K137" s="23">
        <f t="shared" si="27"/>
        <v>0</v>
      </c>
      <c r="L137" s="23">
        <f t="shared" si="28"/>
        <v>0</v>
      </c>
      <c r="M137" s="23">
        <f t="shared" ca="1" si="29"/>
        <v>-3.0058686685577145E-4</v>
      </c>
      <c r="N137" s="23">
        <f t="shared" ca="1" si="30"/>
        <v>0</v>
      </c>
      <c r="O137" s="85">
        <f t="shared" ca="1" si="31"/>
        <v>0</v>
      </c>
      <c r="P137" s="23">
        <f t="shared" ca="1" si="32"/>
        <v>0</v>
      </c>
      <c r="Q137" s="23">
        <f t="shared" ca="1" si="33"/>
        <v>0</v>
      </c>
      <c r="R137" s="12">
        <f t="shared" ca="1" si="34"/>
        <v>3.0058686685577145E-4</v>
      </c>
    </row>
    <row r="138" spans="1:18" x14ac:dyDescent="0.2">
      <c r="A138" s="77"/>
      <c r="B138" s="77"/>
      <c r="C138" s="77"/>
      <c r="D138" s="78">
        <f t="shared" si="20"/>
        <v>0</v>
      </c>
      <c r="E138" s="78">
        <f t="shared" si="21"/>
        <v>0</v>
      </c>
      <c r="F138" s="23">
        <f t="shared" si="22"/>
        <v>0</v>
      </c>
      <c r="G138" s="23">
        <f t="shared" si="23"/>
        <v>0</v>
      </c>
      <c r="H138" s="23">
        <f t="shared" si="24"/>
        <v>0</v>
      </c>
      <c r="I138" s="23">
        <f t="shared" si="25"/>
        <v>0</v>
      </c>
      <c r="J138" s="23">
        <f t="shared" si="26"/>
        <v>0</v>
      </c>
      <c r="K138" s="23">
        <f t="shared" si="27"/>
        <v>0</v>
      </c>
      <c r="L138" s="23">
        <f t="shared" si="28"/>
        <v>0</v>
      </c>
      <c r="M138" s="23">
        <f t="shared" ca="1" si="29"/>
        <v>-3.0058686685577145E-4</v>
      </c>
      <c r="N138" s="23">
        <f t="shared" ca="1" si="30"/>
        <v>0</v>
      </c>
      <c r="O138" s="85">
        <f t="shared" ca="1" si="31"/>
        <v>0</v>
      </c>
      <c r="P138" s="23">
        <f t="shared" ca="1" si="32"/>
        <v>0</v>
      </c>
      <c r="Q138" s="23">
        <f t="shared" ca="1" si="33"/>
        <v>0</v>
      </c>
      <c r="R138" s="12">
        <f t="shared" ca="1" si="34"/>
        <v>3.0058686685577145E-4</v>
      </c>
    </row>
    <row r="139" spans="1:18" x14ac:dyDescent="0.2">
      <c r="A139" s="77"/>
      <c r="B139" s="77"/>
      <c r="C139" s="77"/>
      <c r="D139" s="78">
        <f t="shared" si="20"/>
        <v>0</v>
      </c>
      <c r="E139" s="78">
        <f t="shared" si="21"/>
        <v>0</v>
      </c>
      <c r="F139" s="23">
        <f t="shared" si="22"/>
        <v>0</v>
      </c>
      <c r="G139" s="23">
        <f t="shared" si="23"/>
        <v>0</v>
      </c>
      <c r="H139" s="23">
        <f t="shared" si="24"/>
        <v>0</v>
      </c>
      <c r="I139" s="23">
        <f t="shared" si="25"/>
        <v>0</v>
      </c>
      <c r="J139" s="23">
        <f t="shared" si="26"/>
        <v>0</v>
      </c>
      <c r="K139" s="23">
        <f t="shared" si="27"/>
        <v>0</v>
      </c>
      <c r="L139" s="23">
        <f t="shared" si="28"/>
        <v>0</v>
      </c>
      <c r="M139" s="23">
        <f t="shared" ca="1" si="29"/>
        <v>-3.0058686685577145E-4</v>
      </c>
      <c r="N139" s="23">
        <f t="shared" ca="1" si="30"/>
        <v>0</v>
      </c>
      <c r="O139" s="85">
        <f t="shared" ca="1" si="31"/>
        <v>0</v>
      </c>
      <c r="P139" s="23">
        <f t="shared" ca="1" si="32"/>
        <v>0</v>
      </c>
      <c r="Q139" s="23">
        <f t="shared" ca="1" si="33"/>
        <v>0</v>
      </c>
      <c r="R139" s="12">
        <f t="shared" ca="1" si="34"/>
        <v>3.0058686685577145E-4</v>
      </c>
    </row>
    <row r="140" spans="1:18" x14ac:dyDescent="0.2">
      <c r="A140" s="77"/>
      <c r="B140" s="77"/>
      <c r="C140" s="77"/>
      <c r="D140" s="78">
        <f t="shared" si="20"/>
        <v>0</v>
      </c>
      <c r="E140" s="78">
        <f t="shared" si="21"/>
        <v>0</v>
      </c>
      <c r="F140" s="23">
        <f t="shared" si="22"/>
        <v>0</v>
      </c>
      <c r="G140" s="23">
        <f t="shared" si="23"/>
        <v>0</v>
      </c>
      <c r="H140" s="23">
        <f t="shared" si="24"/>
        <v>0</v>
      </c>
      <c r="I140" s="23">
        <f t="shared" si="25"/>
        <v>0</v>
      </c>
      <c r="J140" s="23">
        <f t="shared" si="26"/>
        <v>0</v>
      </c>
      <c r="K140" s="23">
        <f t="shared" si="27"/>
        <v>0</v>
      </c>
      <c r="L140" s="23">
        <f t="shared" si="28"/>
        <v>0</v>
      </c>
      <c r="M140" s="23">
        <f t="shared" ca="1" si="29"/>
        <v>-3.0058686685577145E-4</v>
      </c>
      <c r="N140" s="23">
        <f t="shared" ca="1" si="30"/>
        <v>0</v>
      </c>
      <c r="O140" s="85">
        <f t="shared" ca="1" si="31"/>
        <v>0</v>
      </c>
      <c r="P140" s="23">
        <f t="shared" ca="1" si="32"/>
        <v>0</v>
      </c>
      <c r="Q140" s="23">
        <f t="shared" ca="1" si="33"/>
        <v>0</v>
      </c>
      <c r="R140" s="12">
        <f t="shared" ca="1" si="34"/>
        <v>3.0058686685577145E-4</v>
      </c>
    </row>
    <row r="141" spans="1:18" x14ac:dyDescent="0.2">
      <c r="A141" s="77"/>
      <c r="B141" s="77"/>
      <c r="C141" s="77"/>
      <c r="D141" s="78">
        <f t="shared" si="20"/>
        <v>0</v>
      </c>
      <c r="E141" s="78">
        <f t="shared" si="21"/>
        <v>0</v>
      </c>
      <c r="F141" s="23">
        <f t="shared" si="22"/>
        <v>0</v>
      </c>
      <c r="G141" s="23">
        <f t="shared" si="23"/>
        <v>0</v>
      </c>
      <c r="H141" s="23">
        <f t="shared" si="24"/>
        <v>0</v>
      </c>
      <c r="I141" s="23">
        <f t="shared" si="25"/>
        <v>0</v>
      </c>
      <c r="J141" s="23">
        <f t="shared" si="26"/>
        <v>0</v>
      </c>
      <c r="K141" s="23">
        <f t="shared" si="27"/>
        <v>0</v>
      </c>
      <c r="L141" s="23">
        <f t="shared" si="28"/>
        <v>0</v>
      </c>
      <c r="M141" s="23">
        <f t="shared" ca="1" si="29"/>
        <v>-3.0058686685577145E-4</v>
      </c>
      <c r="N141" s="23">
        <f t="shared" ca="1" si="30"/>
        <v>0</v>
      </c>
      <c r="O141" s="85">
        <f t="shared" ca="1" si="31"/>
        <v>0</v>
      </c>
      <c r="P141" s="23">
        <f t="shared" ca="1" si="32"/>
        <v>0</v>
      </c>
      <c r="Q141" s="23">
        <f t="shared" ca="1" si="33"/>
        <v>0</v>
      </c>
      <c r="R141" s="12">
        <f t="shared" ca="1" si="34"/>
        <v>3.0058686685577145E-4</v>
      </c>
    </row>
    <row r="142" spans="1:18" x14ac:dyDescent="0.2">
      <c r="A142" s="77"/>
      <c r="B142" s="77"/>
      <c r="C142" s="77"/>
      <c r="D142" s="78">
        <f t="shared" si="20"/>
        <v>0</v>
      </c>
      <c r="E142" s="78">
        <f t="shared" si="21"/>
        <v>0</v>
      </c>
      <c r="F142" s="23">
        <f t="shared" si="22"/>
        <v>0</v>
      </c>
      <c r="G142" s="23">
        <f t="shared" si="23"/>
        <v>0</v>
      </c>
      <c r="H142" s="23">
        <f t="shared" si="24"/>
        <v>0</v>
      </c>
      <c r="I142" s="23">
        <f t="shared" si="25"/>
        <v>0</v>
      </c>
      <c r="J142" s="23">
        <f t="shared" si="26"/>
        <v>0</v>
      </c>
      <c r="K142" s="23">
        <f t="shared" si="27"/>
        <v>0</v>
      </c>
      <c r="L142" s="23">
        <f t="shared" si="28"/>
        <v>0</v>
      </c>
      <c r="M142" s="23">
        <f t="shared" ca="1" si="29"/>
        <v>-3.0058686685577145E-4</v>
      </c>
      <c r="N142" s="23">
        <f t="shared" ca="1" si="30"/>
        <v>0</v>
      </c>
      <c r="O142" s="85">
        <f t="shared" ca="1" si="31"/>
        <v>0</v>
      </c>
      <c r="P142" s="23">
        <f t="shared" ca="1" si="32"/>
        <v>0</v>
      </c>
      <c r="Q142" s="23">
        <f t="shared" ca="1" si="33"/>
        <v>0</v>
      </c>
      <c r="R142" s="12">
        <f t="shared" ca="1" si="34"/>
        <v>3.0058686685577145E-4</v>
      </c>
    </row>
    <row r="143" spans="1:18" x14ac:dyDescent="0.2">
      <c r="A143" s="77"/>
      <c r="B143" s="77"/>
      <c r="C143" s="77"/>
      <c r="D143" s="78">
        <f t="shared" si="20"/>
        <v>0</v>
      </c>
      <c r="E143" s="78">
        <f t="shared" si="21"/>
        <v>0</v>
      </c>
      <c r="F143" s="23">
        <f t="shared" si="22"/>
        <v>0</v>
      </c>
      <c r="G143" s="23">
        <f t="shared" si="23"/>
        <v>0</v>
      </c>
      <c r="H143" s="23">
        <f t="shared" si="24"/>
        <v>0</v>
      </c>
      <c r="I143" s="23">
        <f t="shared" si="25"/>
        <v>0</v>
      </c>
      <c r="J143" s="23">
        <f t="shared" si="26"/>
        <v>0</v>
      </c>
      <c r="K143" s="23">
        <f t="shared" si="27"/>
        <v>0</v>
      </c>
      <c r="L143" s="23">
        <f t="shared" si="28"/>
        <v>0</v>
      </c>
      <c r="M143" s="23">
        <f t="shared" ca="1" si="29"/>
        <v>-3.0058686685577145E-4</v>
      </c>
      <c r="N143" s="23">
        <f t="shared" ca="1" si="30"/>
        <v>0</v>
      </c>
      <c r="O143" s="85">
        <f t="shared" ca="1" si="31"/>
        <v>0</v>
      </c>
      <c r="P143" s="23">
        <f t="shared" ca="1" si="32"/>
        <v>0</v>
      </c>
      <c r="Q143" s="23">
        <f t="shared" ca="1" si="33"/>
        <v>0</v>
      </c>
      <c r="R143" s="12">
        <f t="shared" ca="1" si="34"/>
        <v>3.0058686685577145E-4</v>
      </c>
    </row>
    <row r="144" spans="1:18" x14ac:dyDescent="0.2">
      <c r="A144" s="77"/>
      <c r="B144" s="77"/>
      <c r="C144" s="77"/>
      <c r="D144" s="78">
        <f t="shared" si="20"/>
        <v>0</v>
      </c>
      <c r="E144" s="78">
        <f t="shared" si="21"/>
        <v>0</v>
      </c>
      <c r="F144" s="23">
        <f t="shared" si="22"/>
        <v>0</v>
      </c>
      <c r="G144" s="23">
        <f t="shared" si="23"/>
        <v>0</v>
      </c>
      <c r="H144" s="23">
        <f t="shared" si="24"/>
        <v>0</v>
      </c>
      <c r="I144" s="23">
        <f t="shared" si="25"/>
        <v>0</v>
      </c>
      <c r="J144" s="23">
        <f t="shared" si="26"/>
        <v>0</v>
      </c>
      <c r="K144" s="23">
        <f t="shared" si="27"/>
        <v>0</v>
      </c>
      <c r="L144" s="23">
        <f t="shared" si="28"/>
        <v>0</v>
      </c>
      <c r="M144" s="23">
        <f t="shared" ca="1" si="29"/>
        <v>-3.0058686685577145E-4</v>
      </c>
      <c r="N144" s="23">
        <f t="shared" ca="1" si="30"/>
        <v>0</v>
      </c>
      <c r="O144" s="85">
        <f t="shared" ca="1" si="31"/>
        <v>0</v>
      </c>
      <c r="P144" s="23">
        <f t="shared" ca="1" si="32"/>
        <v>0</v>
      </c>
      <c r="Q144" s="23">
        <f t="shared" ca="1" si="33"/>
        <v>0</v>
      </c>
      <c r="R144" s="12">
        <f t="shared" ca="1" si="34"/>
        <v>3.0058686685577145E-4</v>
      </c>
    </row>
    <row r="145" spans="1:18" x14ac:dyDescent="0.2">
      <c r="A145" s="77"/>
      <c r="B145" s="77"/>
      <c r="C145" s="77"/>
      <c r="D145" s="78">
        <f t="shared" si="20"/>
        <v>0</v>
      </c>
      <c r="E145" s="78">
        <f t="shared" si="21"/>
        <v>0</v>
      </c>
      <c r="F145" s="23">
        <f t="shared" si="22"/>
        <v>0</v>
      </c>
      <c r="G145" s="23">
        <f t="shared" si="23"/>
        <v>0</v>
      </c>
      <c r="H145" s="23">
        <f t="shared" si="24"/>
        <v>0</v>
      </c>
      <c r="I145" s="23">
        <f t="shared" si="25"/>
        <v>0</v>
      </c>
      <c r="J145" s="23">
        <f t="shared" si="26"/>
        <v>0</v>
      </c>
      <c r="K145" s="23">
        <f t="shared" si="27"/>
        <v>0</v>
      </c>
      <c r="L145" s="23">
        <f t="shared" si="28"/>
        <v>0</v>
      </c>
      <c r="M145" s="23">
        <f t="shared" ca="1" si="29"/>
        <v>-3.0058686685577145E-4</v>
      </c>
      <c r="N145" s="23">
        <f t="shared" ca="1" si="30"/>
        <v>0</v>
      </c>
      <c r="O145" s="85">
        <f t="shared" ca="1" si="31"/>
        <v>0</v>
      </c>
      <c r="P145" s="23">
        <f t="shared" ca="1" si="32"/>
        <v>0</v>
      </c>
      <c r="Q145" s="23">
        <f t="shared" ca="1" si="33"/>
        <v>0</v>
      </c>
      <c r="R145" s="12">
        <f t="shared" ca="1" si="34"/>
        <v>3.0058686685577145E-4</v>
      </c>
    </row>
    <row r="146" spans="1:18" x14ac:dyDescent="0.2">
      <c r="A146" s="77"/>
      <c r="B146" s="77"/>
      <c r="C146" s="77"/>
      <c r="D146" s="78">
        <f t="shared" si="20"/>
        <v>0</v>
      </c>
      <c r="E146" s="78">
        <f t="shared" si="21"/>
        <v>0</v>
      </c>
      <c r="F146" s="23">
        <f t="shared" si="22"/>
        <v>0</v>
      </c>
      <c r="G146" s="23">
        <f t="shared" si="23"/>
        <v>0</v>
      </c>
      <c r="H146" s="23">
        <f t="shared" si="24"/>
        <v>0</v>
      </c>
      <c r="I146" s="23">
        <f t="shared" si="25"/>
        <v>0</v>
      </c>
      <c r="J146" s="23">
        <f t="shared" si="26"/>
        <v>0</v>
      </c>
      <c r="K146" s="23">
        <f t="shared" si="27"/>
        <v>0</v>
      </c>
      <c r="L146" s="23">
        <f t="shared" si="28"/>
        <v>0</v>
      </c>
      <c r="M146" s="23">
        <f t="shared" ca="1" si="29"/>
        <v>-3.0058686685577145E-4</v>
      </c>
      <c r="N146" s="23">
        <f t="shared" ca="1" si="30"/>
        <v>0</v>
      </c>
      <c r="O146" s="85">
        <f t="shared" ca="1" si="31"/>
        <v>0</v>
      </c>
      <c r="P146" s="23">
        <f t="shared" ca="1" si="32"/>
        <v>0</v>
      </c>
      <c r="Q146" s="23">
        <f t="shared" ca="1" si="33"/>
        <v>0</v>
      </c>
      <c r="R146" s="12">
        <f t="shared" ca="1" si="34"/>
        <v>3.0058686685577145E-4</v>
      </c>
    </row>
    <row r="147" spans="1:18" x14ac:dyDescent="0.2">
      <c r="A147" s="77"/>
      <c r="B147" s="77"/>
      <c r="C147" s="77"/>
      <c r="D147" s="78">
        <f t="shared" si="20"/>
        <v>0</v>
      </c>
      <c r="E147" s="78">
        <f t="shared" si="21"/>
        <v>0</v>
      </c>
      <c r="F147" s="23">
        <f t="shared" si="22"/>
        <v>0</v>
      </c>
      <c r="G147" s="23">
        <f t="shared" si="23"/>
        <v>0</v>
      </c>
      <c r="H147" s="23">
        <f t="shared" si="24"/>
        <v>0</v>
      </c>
      <c r="I147" s="23">
        <f t="shared" si="25"/>
        <v>0</v>
      </c>
      <c r="J147" s="23">
        <f t="shared" si="26"/>
        <v>0</v>
      </c>
      <c r="K147" s="23">
        <f t="shared" si="27"/>
        <v>0</v>
      </c>
      <c r="L147" s="23">
        <f t="shared" si="28"/>
        <v>0</v>
      </c>
      <c r="M147" s="23">
        <f t="shared" ca="1" si="29"/>
        <v>-3.0058686685577145E-4</v>
      </c>
      <c r="N147" s="23">
        <f t="shared" ca="1" si="30"/>
        <v>0</v>
      </c>
      <c r="O147" s="85">
        <f t="shared" ca="1" si="31"/>
        <v>0</v>
      </c>
      <c r="P147" s="23">
        <f t="shared" ca="1" si="32"/>
        <v>0</v>
      </c>
      <c r="Q147" s="23">
        <f t="shared" ca="1" si="33"/>
        <v>0</v>
      </c>
      <c r="R147" s="12">
        <f t="shared" ca="1" si="34"/>
        <v>3.0058686685577145E-4</v>
      </c>
    </row>
    <row r="148" spans="1:18" x14ac:dyDescent="0.2">
      <c r="A148" s="77"/>
      <c r="B148" s="77"/>
      <c r="C148" s="77"/>
      <c r="D148" s="78">
        <f t="shared" si="20"/>
        <v>0</v>
      </c>
      <c r="E148" s="78">
        <f t="shared" si="21"/>
        <v>0</v>
      </c>
      <c r="F148" s="23">
        <f t="shared" si="22"/>
        <v>0</v>
      </c>
      <c r="G148" s="23">
        <f t="shared" si="23"/>
        <v>0</v>
      </c>
      <c r="H148" s="23">
        <f t="shared" si="24"/>
        <v>0</v>
      </c>
      <c r="I148" s="23">
        <f t="shared" si="25"/>
        <v>0</v>
      </c>
      <c r="J148" s="23">
        <f t="shared" si="26"/>
        <v>0</v>
      </c>
      <c r="K148" s="23">
        <f t="shared" si="27"/>
        <v>0</v>
      </c>
      <c r="L148" s="23">
        <f t="shared" si="28"/>
        <v>0</v>
      </c>
      <c r="M148" s="23">
        <f t="shared" ca="1" si="29"/>
        <v>-3.0058686685577145E-4</v>
      </c>
      <c r="N148" s="23">
        <f t="shared" ca="1" si="30"/>
        <v>0</v>
      </c>
      <c r="O148" s="85">
        <f t="shared" ca="1" si="31"/>
        <v>0</v>
      </c>
      <c r="P148" s="23">
        <f t="shared" ca="1" si="32"/>
        <v>0</v>
      </c>
      <c r="Q148" s="23">
        <f t="shared" ca="1" si="33"/>
        <v>0</v>
      </c>
      <c r="R148" s="12">
        <f t="shared" ca="1" si="34"/>
        <v>3.0058686685577145E-4</v>
      </c>
    </row>
    <row r="149" spans="1:18" x14ac:dyDescent="0.2">
      <c r="A149" s="77"/>
      <c r="B149" s="77"/>
      <c r="C149" s="77"/>
      <c r="D149" s="78">
        <f t="shared" ref="D149:D212" si="35">A149/A$18</f>
        <v>0</v>
      </c>
      <c r="E149" s="78">
        <f t="shared" ref="E149:E212" si="36">B149/B$18</f>
        <v>0</v>
      </c>
      <c r="F149" s="23">
        <f t="shared" ref="F149:F212" si="37">$C149*D149</f>
        <v>0</v>
      </c>
      <c r="G149" s="23">
        <f t="shared" ref="G149:G212" si="38">$C149*E149</f>
        <v>0</v>
      </c>
      <c r="H149" s="23">
        <f t="shared" ref="H149:H212" si="39">C149*D149*D149</f>
        <v>0</v>
      </c>
      <c r="I149" s="23">
        <f t="shared" ref="I149:I212" si="40">C149*D149*D149*D149</f>
        <v>0</v>
      </c>
      <c r="J149" s="23">
        <f t="shared" ref="J149:J212" si="41">C149*D149*D149*D149*D149</f>
        <v>0</v>
      </c>
      <c r="K149" s="23">
        <f t="shared" ref="K149:K212" si="42">C149*E149*D149</f>
        <v>0</v>
      </c>
      <c r="L149" s="23">
        <f t="shared" ref="L149:L212" si="43">C149*E149*D149*D149</f>
        <v>0</v>
      </c>
      <c r="M149" s="23">
        <f t="shared" ref="M149:M212" ca="1" si="44">+E$4+E$5*D149+E$6*D149^2</f>
        <v>-3.0058686685577145E-4</v>
      </c>
      <c r="N149" s="23">
        <f t="shared" ref="N149:N212" ca="1" si="45">C149*(M149-E149)^2</f>
        <v>0</v>
      </c>
      <c r="O149" s="85">
        <f t="shared" ref="O149:O212" ca="1" si="46">(C149*O$1-O$2*F149+O$3*H149)^2</f>
        <v>0</v>
      </c>
      <c r="P149" s="23">
        <f t="shared" ref="P149:P212" ca="1" si="47">(-C149*O$2+O$4*F149-O$5*H149)^2</f>
        <v>0</v>
      </c>
      <c r="Q149" s="23">
        <f t="shared" ref="Q149:Q212" ca="1" si="48">+(C149*O$3-F149*O$5+H149*O$6)^2</f>
        <v>0</v>
      </c>
      <c r="R149" s="12">
        <f t="shared" ref="R149:R212" ca="1" si="49">+E149-M149</f>
        <v>3.0058686685577145E-4</v>
      </c>
    </row>
    <row r="150" spans="1:18" x14ac:dyDescent="0.2">
      <c r="A150" s="77"/>
      <c r="B150" s="77"/>
      <c r="C150" s="77"/>
      <c r="D150" s="78">
        <f t="shared" si="35"/>
        <v>0</v>
      </c>
      <c r="E150" s="78">
        <f t="shared" si="36"/>
        <v>0</v>
      </c>
      <c r="F150" s="23">
        <f t="shared" si="37"/>
        <v>0</v>
      </c>
      <c r="G150" s="23">
        <f t="shared" si="38"/>
        <v>0</v>
      </c>
      <c r="H150" s="23">
        <f t="shared" si="39"/>
        <v>0</v>
      </c>
      <c r="I150" s="23">
        <f t="shared" si="40"/>
        <v>0</v>
      </c>
      <c r="J150" s="23">
        <f t="shared" si="41"/>
        <v>0</v>
      </c>
      <c r="K150" s="23">
        <f t="shared" si="42"/>
        <v>0</v>
      </c>
      <c r="L150" s="23">
        <f t="shared" si="43"/>
        <v>0</v>
      </c>
      <c r="M150" s="23">
        <f t="shared" ca="1" si="44"/>
        <v>-3.0058686685577145E-4</v>
      </c>
      <c r="N150" s="23">
        <f t="shared" ca="1" si="45"/>
        <v>0</v>
      </c>
      <c r="O150" s="85">
        <f t="shared" ca="1" si="46"/>
        <v>0</v>
      </c>
      <c r="P150" s="23">
        <f t="shared" ca="1" si="47"/>
        <v>0</v>
      </c>
      <c r="Q150" s="23">
        <f t="shared" ca="1" si="48"/>
        <v>0</v>
      </c>
      <c r="R150" s="12">
        <f t="shared" ca="1" si="49"/>
        <v>3.0058686685577145E-4</v>
      </c>
    </row>
    <row r="151" spans="1:18" x14ac:dyDescent="0.2">
      <c r="A151" s="77"/>
      <c r="B151" s="77"/>
      <c r="C151" s="77"/>
      <c r="D151" s="78">
        <f t="shared" si="35"/>
        <v>0</v>
      </c>
      <c r="E151" s="78">
        <f t="shared" si="36"/>
        <v>0</v>
      </c>
      <c r="F151" s="23">
        <f t="shared" si="37"/>
        <v>0</v>
      </c>
      <c r="G151" s="23">
        <f t="shared" si="38"/>
        <v>0</v>
      </c>
      <c r="H151" s="23">
        <f t="shared" si="39"/>
        <v>0</v>
      </c>
      <c r="I151" s="23">
        <f t="shared" si="40"/>
        <v>0</v>
      </c>
      <c r="J151" s="23">
        <f t="shared" si="41"/>
        <v>0</v>
      </c>
      <c r="K151" s="23">
        <f t="shared" si="42"/>
        <v>0</v>
      </c>
      <c r="L151" s="23">
        <f t="shared" si="43"/>
        <v>0</v>
      </c>
      <c r="M151" s="23">
        <f t="shared" ca="1" si="44"/>
        <v>-3.0058686685577145E-4</v>
      </c>
      <c r="N151" s="23">
        <f t="shared" ca="1" si="45"/>
        <v>0</v>
      </c>
      <c r="O151" s="85">
        <f t="shared" ca="1" si="46"/>
        <v>0</v>
      </c>
      <c r="P151" s="23">
        <f t="shared" ca="1" si="47"/>
        <v>0</v>
      </c>
      <c r="Q151" s="23">
        <f t="shared" ca="1" si="48"/>
        <v>0</v>
      </c>
      <c r="R151" s="12">
        <f t="shared" ca="1" si="49"/>
        <v>3.0058686685577145E-4</v>
      </c>
    </row>
    <row r="152" spans="1:18" x14ac:dyDescent="0.2">
      <c r="A152" s="77"/>
      <c r="B152" s="77"/>
      <c r="C152" s="77"/>
      <c r="D152" s="78">
        <f t="shared" si="35"/>
        <v>0</v>
      </c>
      <c r="E152" s="78">
        <f t="shared" si="36"/>
        <v>0</v>
      </c>
      <c r="F152" s="23">
        <f t="shared" si="37"/>
        <v>0</v>
      </c>
      <c r="G152" s="23">
        <f t="shared" si="38"/>
        <v>0</v>
      </c>
      <c r="H152" s="23">
        <f t="shared" si="39"/>
        <v>0</v>
      </c>
      <c r="I152" s="23">
        <f t="shared" si="40"/>
        <v>0</v>
      </c>
      <c r="J152" s="23">
        <f t="shared" si="41"/>
        <v>0</v>
      </c>
      <c r="K152" s="23">
        <f t="shared" si="42"/>
        <v>0</v>
      </c>
      <c r="L152" s="23">
        <f t="shared" si="43"/>
        <v>0</v>
      </c>
      <c r="M152" s="23">
        <f t="shared" ca="1" si="44"/>
        <v>-3.0058686685577145E-4</v>
      </c>
      <c r="N152" s="23">
        <f t="shared" ca="1" si="45"/>
        <v>0</v>
      </c>
      <c r="O152" s="85">
        <f t="shared" ca="1" si="46"/>
        <v>0</v>
      </c>
      <c r="P152" s="23">
        <f t="shared" ca="1" si="47"/>
        <v>0</v>
      </c>
      <c r="Q152" s="23">
        <f t="shared" ca="1" si="48"/>
        <v>0</v>
      </c>
      <c r="R152" s="12">
        <f t="shared" ca="1" si="49"/>
        <v>3.0058686685577145E-4</v>
      </c>
    </row>
    <row r="153" spans="1:18" x14ac:dyDescent="0.2">
      <c r="A153" s="77"/>
      <c r="B153" s="77"/>
      <c r="C153" s="77"/>
      <c r="D153" s="78">
        <f t="shared" si="35"/>
        <v>0</v>
      </c>
      <c r="E153" s="78">
        <f t="shared" si="36"/>
        <v>0</v>
      </c>
      <c r="F153" s="23">
        <f t="shared" si="37"/>
        <v>0</v>
      </c>
      <c r="G153" s="23">
        <f t="shared" si="38"/>
        <v>0</v>
      </c>
      <c r="H153" s="23">
        <f t="shared" si="39"/>
        <v>0</v>
      </c>
      <c r="I153" s="23">
        <f t="shared" si="40"/>
        <v>0</v>
      </c>
      <c r="J153" s="23">
        <f t="shared" si="41"/>
        <v>0</v>
      </c>
      <c r="K153" s="23">
        <f t="shared" si="42"/>
        <v>0</v>
      </c>
      <c r="L153" s="23">
        <f t="shared" si="43"/>
        <v>0</v>
      </c>
      <c r="M153" s="23">
        <f t="shared" ca="1" si="44"/>
        <v>-3.0058686685577145E-4</v>
      </c>
      <c r="N153" s="23">
        <f t="shared" ca="1" si="45"/>
        <v>0</v>
      </c>
      <c r="O153" s="85">
        <f t="shared" ca="1" si="46"/>
        <v>0</v>
      </c>
      <c r="P153" s="23">
        <f t="shared" ca="1" si="47"/>
        <v>0</v>
      </c>
      <c r="Q153" s="23">
        <f t="shared" ca="1" si="48"/>
        <v>0</v>
      </c>
      <c r="R153" s="12">
        <f t="shared" ca="1" si="49"/>
        <v>3.0058686685577145E-4</v>
      </c>
    </row>
    <row r="154" spans="1:18" x14ac:dyDescent="0.2">
      <c r="A154" s="77"/>
      <c r="B154" s="77"/>
      <c r="C154" s="77"/>
      <c r="D154" s="78">
        <f t="shared" si="35"/>
        <v>0</v>
      </c>
      <c r="E154" s="78">
        <f t="shared" si="36"/>
        <v>0</v>
      </c>
      <c r="F154" s="23">
        <f t="shared" si="37"/>
        <v>0</v>
      </c>
      <c r="G154" s="23">
        <f t="shared" si="38"/>
        <v>0</v>
      </c>
      <c r="H154" s="23">
        <f t="shared" si="39"/>
        <v>0</v>
      </c>
      <c r="I154" s="23">
        <f t="shared" si="40"/>
        <v>0</v>
      </c>
      <c r="J154" s="23">
        <f t="shared" si="41"/>
        <v>0</v>
      </c>
      <c r="K154" s="23">
        <f t="shared" si="42"/>
        <v>0</v>
      </c>
      <c r="L154" s="23">
        <f t="shared" si="43"/>
        <v>0</v>
      </c>
      <c r="M154" s="23">
        <f t="shared" ca="1" si="44"/>
        <v>-3.0058686685577145E-4</v>
      </c>
      <c r="N154" s="23">
        <f t="shared" ca="1" si="45"/>
        <v>0</v>
      </c>
      <c r="O154" s="85">
        <f t="shared" ca="1" si="46"/>
        <v>0</v>
      </c>
      <c r="P154" s="23">
        <f t="shared" ca="1" si="47"/>
        <v>0</v>
      </c>
      <c r="Q154" s="23">
        <f t="shared" ca="1" si="48"/>
        <v>0</v>
      </c>
      <c r="R154" s="12">
        <f t="shared" ca="1" si="49"/>
        <v>3.0058686685577145E-4</v>
      </c>
    </row>
    <row r="155" spans="1:18" x14ac:dyDescent="0.2">
      <c r="A155" s="77"/>
      <c r="B155" s="77"/>
      <c r="C155" s="77"/>
      <c r="D155" s="78">
        <f t="shared" si="35"/>
        <v>0</v>
      </c>
      <c r="E155" s="78">
        <f t="shared" si="36"/>
        <v>0</v>
      </c>
      <c r="F155" s="23">
        <f t="shared" si="37"/>
        <v>0</v>
      </c>
      <c r="G155" s="23">
        <f t="shared" si="38"/>
        <v>0</v>
      </c>
      <c r="H155" s="23">
        <f t="shared" si="39"/>
        <v>0</v>
      </c>
      <c r="I155" s="23">
        <f t="shared" si="40"/>
        <v>0</v>
      </c>
      <c r="J155" s="23">
        <f t="shared" si="41"/>
        <v>0</v>
      </c>
      <c r="K155" s="23">
        <f t="shared" si="42"/>
        <v>0</v>
      </c>
      <c r="L155" s="23">
        <f t="shared" si="43"/>
        <v>0</v>
      </c>
      <c r="M155" s="23">
        <f t="shared" ca="1" si="44"/>
        <v>-3.0058686685577145E-4</v>
      </c>
      <c r="N155" s="23">
        <f t="shared" ca="1" si="45"/>
        <v>0</v>
      </c>
      <c r="O155" s="85">
        <f t="shared" ca="1" si="46"/>
        <v>0</v>
      </c>
      <c r="P155" s="23">
        <f t="shared" ca="1" si="47"/>
        <v>0</v>
      </c>
      <c r="Q155" s="23">
        <f t="shared" ca="1" si="48"/>
        <v>0</v>
      </c>
      <c r="R155" s="12">
        <f t="shared" ca="1" si="49"/>
        <v>3.0058686685577145E-4</v>
      </c>
    </row>
    <row r="156" spans="1:18" x14ac:dyDescent="0.2">
      <c r="A156" s="77"/>
      <c r="B156" s="77"/>
      <c r="C156" s="77"/>
      <c r="D156" s="78">
        <f t="shared" si="35"/>
        <v>0</v>
      </c>
      <c r="E156" s="78">
        <f t="shared" si="36"/>
        <v>0</v>
      </c>
      <c r="F156" s="23">
        <f t="shared" si="37"/>
        <v>0</v>
      </c>
      <c r="G156" s="23">
        <f t="shared" si="38"/>
        <v>0</v>
      </c>
      <c r="H156" s="23">
        <f t="shared" si="39"/>
        <v>0</v>
      </c>
      <c r="I156" s="23">
        <f t="shared" si="40"/>
        <v>0</v>
      </c>
      <c r="J156" s="23">
        <f t="shared" si="41"/>
        <v>0</v>
      </c>
      <c r="K156" s="23">
        <f t="shared" si="42"/>
        <v>0</v>
      </c>
      <c r="L156" s="23">
        <f t="shared" si="43"/>
        <v>0</v>
      </c>
      <c r="M156" s="23">
        <f t="shared" ca="1" si="44"/>
        <v>-3.0058686685577145E-4</v>
      </c>
      <c r="N156" s="23">
        <f t="shared" ca="1" si="45"/>
        <v>0</v>
      </c>
      <c r="O156" s="85">
        <f t="shared" ca="1" si="46"/>
        <v>0</v>
      </c>
      <c r="P156" s="23">
        <f t="shared" ca="1" si="47"/>
        <v>0</v>
      </c>
      <c r="Q156" s="23">
        <f t="shared" ca="1" si="48"/>
        <v>0</v>
      </c>
      <c r="R156" s="12">
        <f t="shared" ca="1" si="49"/>
        <v>3.0058686685577145E-4</v>
      </c>
    </row>
    <row r="157" spans="1:18" x14ac:dyDescent="0.2">
      <c r="A157" s="77"/>
      <c r="B157" s="77"/>
      <c r="C157" s="77"/>
      <c r="D157" s="78">
        <f t="shared" si="35"/>
        <v>0</v>
      </c>
      <c r="E157" s="78">
        <f t="shared" si="36"/>
        <v>0</v>
      </c>
      <c r="F157" s="23">
        <f t="shared" si="37"/>
        <v>0</v>
      </c>
      <c r="G157" s="23">
        <f t="shared" si="38"/>
        <v>0</v>
      </c>
      <c r="H157" s="23">
        <f t="shared" si="39"/>
        <v>0</v>
      </c>
      <c r="I157" s="23">
        <f t="shared" si="40"/>
        <v>0</v>
      </c>
      <c r="J157" s="23">
        <f t="shared" si="41"/>
        <v>0</v>
      </c>
      <c r="K157" s="23">
        <f t="shared" si="42"/>
        <v>0</v>
      </c>
      <c r="L157" s="23">
        <f t="shared" si="43"/>
        <v>0</v>
      </c>
      <c r="M157" s="23">
        <f t="shared" ca="1" si="44"/>
        <v>-3.0058686685577145E-4</v>
      </c>
      <c r="N157" s="23">
        <f t="shared" ca="1" si="45"/>
        <v>0</v>
      </c>
      <c r="O157" s="85">
        <f t="shared" ca="1" si="46"/>
        <v>0</v>
      </c>
      <c r="P157" s="23">
        <f t="shared" ca="1" si="47"/>
        <v>0</v>
      </c>
      <c r="Q157" s="23">
        <f t="shared" ca="1" si="48"/>
        <v>0</v>
      </c>
      <c r="R157" s="12">
        <f t="shared" ca="1" si="49"/>
        <v>3.0058686685577145E-4</v>
      </c>
    </row>
    <row r="158" spans="1:18" x14ac:dyDescent="0.2">
      <c r="A158" s="77"/>
      <c r="B158" s="77"/>
      <c r="C158" s="77"/>
      <c r="D158" s="78">
        <f t="shared" si="35"/>
        <v>0</v>
      </c>
      <c r="E158" s="78">
        <f t="shared" si="36"/>
        <v>0</v>
      </c>
      <c r="F158" s="23">
        <f t="shared" si="37"/>
        <v>0</v>
      </c>
      <c r="G158" s="23">
        <f t="shared" si="38"/>
        <v>0</v>
      </c>
      <c r="H158" s="23">
        <f t="shared" si="39"/>
        <v>0</v>
      </c>
      <c r="I158" s="23">
        <f t="shared" si="40"/>
        <v>0</v>
      </c>
      <c r="J158" s="23">
        <f t="shared" si="41"/>
        <v>0</v>
      </c>
      <c r="K158" s="23">
        <f t="shared" si="42"/>
        <v>0</v>
      </c>
      <c r="L158" s="23">
        <f t="shared" si="43"/>
        <v>0</v>
      </c>
      <c r="M158" s="23">
        <f t="shared" ca="1" si="44"/>
        <v>-3.0058686685577145E-4</v>
      </c>
      <c r="N158" s="23">
        <f t="shared" ca="1" si="45"/>
        <v>0</v>
      </c>
      <c r="O158" s="85">
        <f t="shared" ca="1" si="46"/>
        <v>0</v>
      </c>
      <c r="P158" s="23">
        <f t="shared" ca="1" si="47"/>
        <v>0</v>
      </c>
      <c r="Q158" s="23">
        <f t="shared" ca="1" si="48"/>
        <v>0</v>
      </c>
      <c r="R158" s="12">
        <f t="shared" ca="1" si="49"/>
        <v>3.0058686685577145E-4</v>
      </c>
    </row>
    <row r="159" spans="1:18" x14ac:dyDescent="0.2">
      <c r="A159" s="77"/>
      <c r="B159" s="77"/>
      <c r="C159" s="77"/>
      <c r="D159" s="78">
        <f t="shared" si="35"/>
        <v>0</v>
      </c>
      <c r="E159" s="78">
        <f t="shared" si="36"/>
        <v>0</v>
      </c>
      <c r="F159" s="23">
        <f t="shared" si="37"/>
        <v>0</v>
      </c>
      <c r="G159" s="23">
        <f t="shared" si="38"/>
        <v>0</v>
      </c>
      <c r="H159" s="23">
        <f t="shared" si="39"/>
        <v>0</v>
      </c>
      <c r="I159" s="23">
        <f t="shared" si="40"/>
        <v>0</v>
      </c>
      <c r="J159" s="23">
        <f t="shared" si="41"/>
        <v>0</v>
      </c>
      <c r="K159" s="23">
        <f t="shared" si="42"/>
        <v>0</v>
      </c>
      <c r="L159" s="23">
        <f t="shared" si="43"/>
        <v>0</v>
      </c>
      <c r="M159" s="23">
        <f t="shared" ca="1" si="44"/>
        <v>-3.0058686685577145E-4</v>
      </c>
      <c r="N159" s="23">
        <f t="shared" ca="1" si="45"/>
        <v>0</v>
      </c>
      <c r="O159" s="85">
        <f t="shared" ca="1" si="46"/>
        <v>0</v>
      </c>
      <c r="P159" s="23">
        <f t="shared" ca="1" si="47"/>
        <v>0</v>
      </c>
      <c r="Q159" s="23">
        <f t="shared" ca="1" si="48"/>
        <v>0</v>
      </c>
      <c r="R159" s="12">
        <f t="shared" ca="1" si="49"/>
        <v>3.0058686685577145E-4</v>
      </c>
    </row>
    <row r="160" spans="1:18" x14ac:dyDescent="0.2">
      <c r="A160" s="77"/>
      <c r="B160" s="77"/>
      <c r="C160" s="77"/>
      <c r="D160" s="78">
        <f t="shared" si="35"/>
        <v>0</v>
      </c>
      <c r="E160" s="78">
        <f t="shared" si="36"/>
        <v>0</v>
      </c>
      <c r="F160" s="23">
        <f t="shared" si="37"/>
        <v>0</v>
      </c>
      <c r="G160" s="23">
        <f t="shared" si="38"/>
        <v>0</v>
      </c>
      <c r="H160" s="23">
        <f t="shared" si="39"/>
        <v>0</v>
      </c>
      <c r="I160" s="23">
        <f t="shared" si="40"/>
        <v>0</v>
      </c>
      <c r="J160" s="23">
        <f t="shared" si="41"/>
        <v>0</v>
      </c>
      <c r="K160" s="23">
        <f t="shared" si="42"/>
        <v>0</v>
      </c>
      <c r="L160" s="23">
        <f t="shared" si="43"/>
        <v>0</v>
      </c>
      <c r="M160" s="23">
        <f t="shared" ca="1" si="44"/>
        <v>-3.0058686685577145E-4</v>
      </c>
      <c r="N160" s="23">
        <f t="shared" ca="1" si="45"/>
        <v>0</v>
      </c>
      <c r="O160" s="85">
        <f t="shared" ca="1" si="46"/>
        <v>0</v>
      </c>
      <c r="P160" s="23">
        <f t="shared" ca="1" si="47"/>
        <v>0</v>
      </c>
      <c r="Q160" s="23">
        <f t="shared" ca="1" si="48"/>
        <v>0</v>
      </c>
      <c r="R160" s="12">
        <f t="shared" ca="1" si="49"/>
        <v>3.0058686685577145E-4</v>
      </c>
    </row>
    <row r="161" spans="1:18" x14ac:dyDescent="0.2">
      <c r="A161" s="77"/>
      <c r="B161" s="77"/>
      <c r="C161" s="77"/>
      <c r="D161" s="78">
        <f t="shared" si="35"/>
        <v>0</v>
      </c>
      <c r="E161" s="78">
        <f t="shared" si="36"/>
        <v>0</v>
      </c>
      <c r="F161" s="23">
        <f t="shared" si="37"/>
        <v>0</v>
      </c>
      <c r="G161" s="23">
        <f t="shared" si="38"/>
        <v>0</v>
      </c>
      <c r="H161" s="23">
        <f t="shared" si="39"/>
        <v>0</v>
      </c>
      <c r="I161" s="23">
        <f t="shared" si="40"/>
        <v>0</v>
      </c>
      <c r="J161" s="23">
        <f t="shared" si="41"/>
        <v>0</v>
      </c>
      <c r="K161" s="23">
        <f t="shared" si="42"/>
        <v>0</v>
      </c>
      <c r="L161" s="23">
        <f t="shared" si="43"/>
        <v>0</v>
      </c>
      <c r="M161" s="23">
        <f t="shared" ca="1" si="44"/>
        <v>-3.0058686685577145E-4</v>
      </c>
      <c r="N161" s="23">
        <f t="shared" ca="1" si="45"/>
        <v>0</v>
      </c>
      <c r="O161" s="85">
        <f t="shared" ca="1" si="46"/>
        <v>0</v>
      </c>
      <c r="P161" s="23">
        <f t="shared" ca="1" si="47"/>
        <v>0</v>
      </c>
      <c r="Q161" s="23">
        <f t="shared" ca="1" si="48"/>
        <v>0</v>
      </c>
      <c r="R161" s="12">
        <f t="shared" ca="1" si="49"/>
        <v>3.0058686685577145E-4</v>
      </c>
    </row>
    <row r="162" spans="1:18" x14ac:dyDescent="0.2">
      <c r="A162" s="77"/>
      <c r="B162" s="77"/>
      <c r="C162" s="77"/>
      <c r="D162" s="78">
        <f t="shared" si="35"/>
        <v>0</v>
      </c>
      <c r="E162" s="78">
        <f t="shared" si="36"/>
        <v>0</v>
      </c>
      <c r="F162" s="23">
        <f t="shared" si="37"/>
        <v>0</v>
      </c>
      <c r="G162" s="23">
        <f t="shared" si="38"/>
        <v>0</v>
      </c>
      <c r="H162" s="23">
        <f t="shared" si="39"/>
        <v>0</v>
      </c>
      <c r="I162" s="23">
        <f t="shared" si="40"/>
        <v>0</v>
      </c>
      <c r="J162" s="23">
        <f t="shared" si="41"/>
        <v>0</v>
      </c>
      <c r="K162" s="23">
        <f t="shared" si="42"/>
        <v>0</v>
      </c>
      <c r="L162" s="23">
        <f t="shared" si="43"/>
        <v>0</v>
      </c>
      <c r="M162" s="23">
        <f t="shared" ca="1" si="44"/>
        <v>-3.0058686685577145E-4</v>
      </c>
      <c r="N162" s="23">
        <f t="shared" ca="1" si="45"/>
        <v>0</v>
      </c>
      <c r="O162" s="85">
        <f t="shared" ca="1" si="46"/>
        <v>0</v>
      </c>
      <c r="P162" s="23">
        <f t="shared" ca="1" si="47"/>
        <v>0</v>
      </c>
      <c r="Q162" s="23">
        <f t="shared" ca="1" si="48"/>
        <v>0</v>
      </c>
      <c r="R162" s="12">
        <f t="shared" ca="1" si="49"/>
        <v>3.0058686685577145E-4</v>
      </c>
    </row>
    <row r="163" spans="1:18" x14ac:dyDescent="0.2">
      <c r="A163" s="77"/>
      <c r="B163" s="77"/>
      <c r="C163" s="77"/>
      <c r="D163" s="78">
        <f t="shared" si="35"/>
        <v>0</v>
      </c>
      <c r="E163" s="78">
        <f t="shared" si="36"/>
        <v>0</v>
      </c>
      <c r="F163" s="23">
        <f t="shared" si="37"/>
        <v>0</v>
      </c>
      <c r="G163" s="23">
        <f t="shared" si="38"/>
        <v>0</v>
      </c>
      <c r="H163" s="23">
        <f t="shared" si="39"/>
        <v>0</v>
      </c>
      <c r="I163" s="23">
        <f t="shared" si="40"/>
        <v>0</v>
      </c>
      <c r="J163" s="23">
        <f t="shared" si="41"/>
        <v>0</v>
      </c>
      <c r="K163" s="23">
        <f t="shared" si="42"/>
        <v>0</v>
      </c>
      <c r="L163" s="23">
        <f t="shared" si="43"/>
        <v>0</v>
      </c>
      <c r="M163" s="23">
        <f t="shared" ca="1" si="44"/>
        <v>-3.0058686685577145E-4</v>
      </c>
      <c r="N163" s="23">
        <f t="shared" ca="1" si="45"/>
        <v>0</v>
      </c>
      <c r="O163" s="85">
        <f t="shared" ca="1" si="46"/>
        <v>0</v>
      </c>
      <c r="P163" s="23">
        <f t="shared" ca="1" si="47"/>
        <v>0</v>
      </c>
      <c r="Q163" s="23">
        <f t="shared" ca="1" si="48"/>
        <v>0</v>
      </c>
      <c r="R163" s="12">
        <f t="shared" ca="1" si="49"/>
        <v>3.0058686685577145E-4</v>
      </c>
    </row>
    <row r="164" spans="1:18" x14ac:dyDescent="0.2">
      <c r="A164" s="77"/>
      <c r="B164" s="77"/>
      <c r="C164" s="77"/>
      <c r="D164" s="78">
        <f t="shared" si="35"/>
        <v>0</v>
      </c>
      <c r="E164" s="78">
        <f t="shared" si="36"/>
        <v>0</v>
      </c>
      <c r="F164" s="23">
        <f t="shared" si="37"/>
        <v>0</v>
      </c>
      <c r="G164" s="23">
        <f t="shared" si="38"/>
        <v>0</v>
      </c>
      <c r="H164" s="23">
        <f t="shared" si="39"/>
        <v>0</v>
      </c>
      <c r="I164" s="23">
        <f t="shared" si="40"/>
        <v>0</v>
      </c>
      <c r="J164" s="23">
        <f t="shared" si="41"/>
        <v>0</v>
      </c>
      <c r="K164" s="23">
        <f t="shared" si="42"/>
        <v>0</v>
      </c>
      <c r="L164" s="23">
        <f t="shared" si="43"/>
        <v>0</v>
      </c>
      <c r="M164" s="23">
        <f t="shared" ca="1" si="44"/>
        <v>-3.0058686685577145E-4</v>
      </c>
      <c r="N164" s="23">
        <f t="shared" ca="1" si="45"/>
        <v>0</v>
      </c>
      <c r="O164" s="85">
        <f t="shared" ca="1" si="46"/>
        <v>0</v>
      </c>
      <c r="P164" s="23">
        <f t="shared" ca="1" si="47"/>
        <v>0</v>
      </c>
      <c r="Q164" s="23">
        <f t="shared" ca="1" si="48"/>
        <v>0</v>
      </c>
      <c r="R164" s="12">
        <f t="shared" ca="1" si="49"/>
        <v>3.0058686685577145E-4</v>
      </c>
    </row>
    <row r="165" spans="1:18" x14ac:dyDescent="0.2">
      <c r="A165" s="77"/>
      <c r="B165" s="77"/>
      <c r="C165" s="77"/>
      <c r="D165" s="78">
        <f t="shared" si="35"/>
        <v>0</v>
      </c>
      <c r="E165" s="78">
        <f t="shared" si="36"/>
        <v>0</v>
      </c>
      <c r="F165" s="23">
        <f t="shared" si="37"/>
        <v>0</v>
      </c>
      <c r="G165" s="23">
        <f t="shared" si="38"/>
        <v>0</v>
      </c>
      <c r="H165" s="23">
        <f t="shared" si="39"/>
        <v>0</v>
      </c>
      <c r="I165" s="23">
        <f t="shared" si="40"/>
        <v>0</v>
      </c>
      <c r="J165" s="23">
        <f t="shared" si="41"/>
        <v>0</v>
      </c>
      <c r="K165" s="23">
        <f t="shared" si="42"/>
        <v>0</v>
      </c>
      <c r="L165" s="23">
        <f t="shared" si="43"/>
        <v>0</v>
      </c>
      <c r="M165" s="23">
        <f t="shared" ca="1" si="44"/>
        <v>-3.0058686685577145E-4</v>
      </c>
      <c r="N165" s="23">
        <f t="shared" ca="1" si="45"/>
        <v>0</v>
      </c>
      <c r="O165" s="85">
        <f t="shared" ca="1" si="46"/>
        <v>0</v>
      </c>
      <c r="P165" s="23">
        <f t="shared" ca="1" si="47"/>
        <v>0</v>
      </c>
      <c r="Q165" s="23">
        <f t="shared" ca="1" si="48"/>
        <v>0</v>
      </c>
      <c r="R165" s="12">
        <f t="shared" ca="1" si="49"/>
        <v>3.0058686685577145E-4</v>
      </c>
    </row>
    <row r="166" spans="1:18" x14ac:dyDescent="0.2">
      <c r="A166" s="77"/>
      <c r="B166" s="77"/>
      <c r="C166" s="77"/>
      <c r="D166" s="78">
        <f t="shared" si="35"/>
        <v>0</v>
      </c>
      <c r="E166" s="78">
        <f t="shared" si="36"/>
        <v>0</v>
      </c>
      <c r="F166" s="23">
        <f t="shared" si="37"/>
        <v>0</v>
      </c>
      <c r="G166" s="23">
        <f t="shared" si="38"/>
        <v>0</v>
      </c>
      <c r="H166" s="23">
        <f t="shared" si="39"/>
        <v>0</v>
      </c>
      <c r="I166" s="23">
        <f t="shared" si="40"/>
        <v>0</v>
      </c>
      <c r="J166" s="23">
        <f t="shared" si="41"/>
        <v>0</v>
      </c>
      <c r="K166" s="23">
        <f t="shared" si="42"/>
        <v>0</v>
      </c>
      <c r="L166" s="23">
        <f t="shared" si="43"/>
        <v>0</v>
      </c>
      <c r="M166" s="23">
        <f t="shared" ca="1" si="44"/>
        <v>-3.0058686685577145E-4</v>
      </c>
      <c r="N166" s="23">
        <f t="shared" ca="1" si="45"/>
        <v>0</v>
      </c>
      <c r="O166" s="85">
        <f t="shared" ca="1" si="46"/>
        <v>0</v>
      </c>
      <c r="P166" s="23">
        <f t="shared" ca="1" si="47"/>
        <v>0</v>
      </c>
      <c r="Q166" s="23">
        <f t="shared" ca="1" si="48"/>
        <v>0</v>
      </c>
      <c r="R166" s="12">
        <f t="shared" ca="1" si="49"/>
        <v>3.0058686685577145E-4</v>
      </c>
    </row>
    <row r="167" spans="1:18" x14ac:dyDescent="0.2">
      <c r="A167" s="77"/>
      <c r="B167" s="77"/>
      <c r="C167" s="77"/>
      <c r="D167" s="78">
        <f t="shared" si="35"/>
        <v>0</v>
      </c>
      <c r="E167" s="78">
        <f t="shared" si="36"/>
        <v>0</v>
      </c>
      <c r="F167" s="23">
        <f t="shared" si="37"/>
        <v>0</v>
      </c>
      <c r="G167" s="23">
        <f t="shared" si="38"/>
        <v>0</v>
      </c>
      <c r="H167" s="23">
        <f t="shared" si="39"/>
        <v>0</v>
      </c>
      <c r="I167" s="23">
        <f t="shared" si="40"/>
        <v>0</v>
      </c>
      <c r="J167" s="23">
        <f t="shared" si="41"/>
        <v>0</v>
      </c>
      <c r="K167" s="23">
        <f t="shared" si="42"/>
        <v>0</v>
      </c>
      <c r="L167" s="23">
        <f t="shared" si="43"/>
        <v>0</v>
      </c>
      <c r="M167" s="23">
        <f t="shared" ca="1" si="44"/>
        <v>-3.0058686685577145E-4</v>
      </c>
      <c r="N167" s="23">
        <f t="shared" ca="1" si="45"/>
        <v>0</v>
      </c>
      <c r="O167" s="85">
        <f t="shared" ca="1" si="46"/>
        <v>0</v>
      </c>
      <c r="P167" s="23">
        <f t="shared" ca="1" si="47"/>
        <v>0</v>
      </c>
      <c r="Q167" s="23">
        <f t="shared" ca="1" si="48"/>
        <v>0</v>
      </c>
      <c r="R167" s="12">
        <f t="shared" ca="1" si="49"/>
        <v>3.0058686685577145E-4</v>
      </c>
    </row>
    <row r="168" spans="1:18" x14ac:dyDescent="0.2">
      <c r="A168" s="77"/>
      <c r="B168" s="77"/>
      <c r="C168" s="77"/>
      <c r="D168" s="78">
        <f t="shared" si="35"/>
        <v>0</v>
      </c>
      <c r="E168" s="78">
        <f t="shared" si="36"/>
        <v>0</v>
      </c>
      <c r="F168" s="23">
        <f t="shared" si="37"/>
        <v>0</v>
      </c>
      <c r="G168" s="23">
        <f t="shared" si="38"/>
        <v>0</v>
      </c>
      <c r="H168" s="23">
        <f t="shared" si="39"/>
        <v>0</v>
      </c>
      <c r="I168" s="23">
        <f t="shared" si="40"/>
        <v>0</v>
      </c>
      <c r="J168" s="23">
        <f t="shared" si="41"/>
        <v>0</v>
      </c>
      <c r="K168" s="23">
        <f t="shared" si="42"/>
        <v>0</v>
      </c>
      <c r="L168" s="23">
        <f t="shared" si="43"/>
        <v>0</v>
      </c>
      <c r="M168" s="23">
        <f t="shared" ca="1" si="44"/>
        <v>-3.0058686685577145E-4</v>
      </c>
      <c r="N168" s="23">
        <f t="shared" ca="1" si="45"/>
        <v>0</v>
      </c>
      <c r="O168" s="85">
        <f t="shared" ca="1" si="46"/>
        <v>0</v>
      </c>
      <c r="P168" s="23">
        <f t="shared" ca="1" si="47"/>
        <v>0</v>
      </c>
      <c r="Q168" s="23">
        <f t="shared" ca="1" si="48"/>
        <v>0</v>
      </c>
      <c r="R168" s="12">
        <f t="shared" ca="1" si="49"/>
        <v>3.0058686685577145E-4</v>
      </c>
    </row>
    <row r="169" spans="1:18" x14ac:dyDescent="0.2">
      <c r="A169" s="77"/>
      <c r="B169" s="77"/>
      <c r="C169" s="77"/>
      <c r="D169" s="78">
        <f t="shared" si="35"/>
        <v>0</v>
      </c>
      <c r="E169" s="78">
        <f t="shared" si="36"/>
        <v>0</v>
      </c>
      <c r="F169" s="23">
        <f t="shared" si="37"/>
        <v>0</v>
      </c>
      <c r="G169" s="23">
        <f t="shared" si="38"/>
        <v>0</v>
      </c>
      <c r="H169" s="23">
        <f t="shared" si="39"/>
        <v>0</v>
      </c>
      <c r="I169" s="23">
        <f t="shared" si="40"/>
        <v>0</v>
      </c>
      <c r="J169" s="23">
        <f t="shared" si="41"/>
        <v>0</v>
      </c>
      <c r="K169" s="23">
        <f t="shared" si="42"/>
        <v>0</v>
      </c>
      <c r="L169" s="23">
        <f t="shared" si="43"/>
        <v>0</v>
      </c>
      <c r="M169" s="23">
        <f t="shared" ca="1" si="44"/>
        <v>-3.0058686685577145E-4</v>
      </c>
      <c r="N169" s="23">
        <f t="shared" ca="1" si="45"/>
        <v>0</v>
      </c>
      <c r="O169" s="85">
        <f t="shared" ca="1" si="46"/>
        <v>0</v>
      </c>
      <c r="P169" s="23">
        <f t="shared" ca="1" si="47"/>
        <v>0</v>
      </c>
      <c r="Q169" s="23">
        <f t="shared" ca="1" si="48"/>
        <v>0</v>
      </c>
      <c r="R169" s="12">
        <f t="shared" ca="1" si="49"/>
        <v>3.0058686685577145E-4</v>
      </c>
    </row>
    <row r="170" spans="1:18" x14ac:dyDescent="0.2">
      <c r="A170" s="77"/>
      <c r="B170" s="77"/>
      <c r="C170" s="77"/>
      <c r="D170" s="78">
        <f t="shared" si="35"/>
        <v>0</v>
      </c>
      <c r="E170" s="78">
        <f t="shared" si="36"/>
        <v>0</v>
      </c>
      <c r="F170" s="23">
        <f t="shared" si="37"/>
        <v>0</v>
      </c>
      <c r="G170" s="23">
        <f t="shared" si="38"/>
        <v>0</v>
      </c>
      <c r="H170" s="23">
        <f t="shared" si="39"/>
        <v>0</v>
      </c>
      <c r="I170" s="23">
        <f t="shared" si="40"/>
        <v>0</v>
      </c>
      <c r="J170" s="23">
        <f t="shared" si="41"/>
        <v>0</v>
      </c>
      <c r="K170" s="23">
        <f t="shared" si="42"/>
        <v>0</v>
      </c>
      <c r="L170" s="23">
        <f t="shared" si="43"/>
        <v>0</v>
      </c>
      <c r="M170" s="23">
        <f t="shared" ca="1" si="44"/>
        <v>-3.0058686685577145E-4</v>
      </c>
      <c r="N170" s="23">
        <f t="shared" ca="1" si="45"/>
        <v>0</v>
      </c>
      <c r="O170" s="85">
        <f t="shared" ca="1" si="46"/>
        <v>0</v>
      </c>
      <c r="P170" s="23">
        <f t="shared" ca="1" si="47"/>
        <v>0</v>
      </c>
      <c r="Q170" s="23">
        <f t="shared" ca="1" si="48"/>
        <v>0</v>
      </c>
      <c r="R170" s="12">
        <f t="shared" ca="1" si="49"/>
        <v>3.0058686685577145E-4</v>
      </c>
    </row>
    <row r="171" spans="1:18" x14ac:dyDescent="0.2">
      <c r="A171" s="77"/>
      <c r="B171" s="77"/>
      <c r="C171" s="77"/>
      <c r="D171" s="78">
        <f t="shared" si="35"/>
        <v>0</v>
      </c>
      <c r="E171" s="78">
        <f t="shared" si="36"/>
        <v>0</v>
      </c>
      <c r="F171" s="23">
        <f t="shared" si="37"/>
        <v>0</v>
      </c>
      <c r="G171" s="23">
        <f t="shared" si="38"/>
        <v>0</v>
      </c>
      <c r="H171" s="23">
        <f t="shared" si="39"/>
        <v>0</v>
      </c>
      <c r="I171" s="23">
        <f t="shared" si="40"/>
        <v>0</v>
      </c>
      <c r="J171" s="23">
        <f t="shared" si="41"/>
        <v>0</v>
      </c>
      <c r="K171" s="23">
        <f t="shared" si="42"/>
        <v>0</v>
      </c>
      <c r="L171" s="23">
        <f t="shared" si="43"/>
        <v>0</v>
      </c>
      <c r="M171" s="23">
        <f t="shared" ca="1" si="44"/>
        <v>-3.0058686685577145E-4</v>
      </c>
      <c r="N171" s="23">
        <f t="shared" ca="1" si="45"/>
        <v>0</v>
      </c>
      <c r="O171" s="85">
        <f t="shared" ca="1" si="46"/>
        <v>0</v>
      </c>
      <c r="P171" s="23">
        <f t="shared" ca="1" si="47"/>
        <v>0</v>
      </c>
      <c r="Q171" s="23">
        <f t="shared" ca="1" si="48"/>
        <v>0</v>
      </c>
      <c r="R171" s="12">
        <f t="shared" ca="1" si="49"/>
        <v>3.0058686685577145E-4</v>
      </c>
    </row>
    <row r="172" spans="1:18" x14ac:dyDescent="0.2">
      <c r="A172" s="77"/>
      <c r="B172" s="77"/>
      <c r="C172" s="77"/>
      <c r="D172" s="78">
        <f t="shared" si="35"/>
        <v>0</v>
      </c>
      <c r="E172" s="78">
        <f t="shared" si="36"/>
        <v>0</v>
      </c>
      <c r="F172" s="23">
        <f t="shared" si="37"/>
        <v>0</v>
      </c>
      <c r="G172" s="23">
        <f t="shared" si="38"/>
        <v>0</v>
      </c>
      <c r="H172" s="23">
        <f t="shared" si="39"/>
        <v>0</v>
      </c>
      <c r="I172" s="23">
        <f t="shared" si="40"/>
        <v>0</v>
      </c>
      <c r="J172" s="23">
        <f t="shared" si="41"/>
        <v>0</v>
      </c>
      <c r="K172" s="23">
        <f t="shared" si="42"/>
        <v>0</v>
      </c>
      <c r="L172" s="23">
        <f t="shared" si="43"/>
        <v>0</v>
      </c>
      <c r="M172" s="23">
        <f t="shared" ca="1" si="44"/>
        <v>-3.0058686685577145E-4</v>
      </c>
      <c r="N172" s="23">
        <f t="shared" ca="1" si="45"/>
        <v>0</v>
      </c>
      <c r="O172" s="85">
        <f t="shared" ca="1" si="46"/>
        <v>0</v>
      </c>
      <c r="P172" s="23">
        <f t="shared" ca="1" si="47"/>
        <v>0</v>
      </c>
      <c r="Q172" s="23">
        <f t="shared" ca="1" si="48"/>
        <v>0</v>
      </c>
      <c r="R172" s="12">
        <f t="shared" ca="1" si="49"/>
        <v>3.0058686685577145E-4</v>
      </c>
    </row>
    <row r="173" spans="1:18" x14ac:dyDescent="0.2">
      <c r="A173" s="77"/>
      <c r="B173" s="77"/>
      <c r="C173" s="77"/>
      <c r="D173" s="78">
        <f t="shared" si="35"/>
        <v>0</v>
      </c>
      <c r="E173" s="78">
        <f t="shared" si="36"/>
        <v>0</v>
      </c>
      <c r="F173" s="23">
        <f t="shared" si="37"/>
        <v>0</v>
      </c>
      <c r="G173" s="23">
        <f t="shared" si="38"/>
        <v>0</v>
      </c>
      <c r="H173" s="23">
        <f t="shared" si="39"/>
        <v>0</v>
      </c>
      <c r="I173" s="23">
        <f t="shared" si="40"/>
        <v>0</v>
      </c>
      <c r="J173" s="23">
        <f t="shared" si="41"/>
        <v>0</v>
      </c>
      <c r="K173" s="23">
        <f t="shared" si="42"/>
        <v>0</v>
      </c>
      <c r="L173" s="23">
        <f t="shared" si="43"/>
        <v>0</v>
      </c>
      <c r="M173" s="23">
        <f t="shared" ca="1" si="44"/>
        <v>-3.0058686685577145E-4</v>
      </c>
      <c r="N173" s="23">
        <f t="shared" ca="1" si="45"/>
        <v>0</v>
      </c>
      <c r="O173" s="85">
        <f t="shared" ca="1" si="46"/>
        <v>0</v>
      </c>
      <c r="P173" s="23">
        <f t="shared" ca="1" si="47"/>
        <v>0</v>
      </c>
      <c r="Q173" s="23">
        <f t="shared" ca="1" si="48"/>
        <v>0</v>
      </c>
      <c r="R173" s="12">
        <f t="shared" ca="1" si="49"/>
        <v>3.0058686685577145E-4</v>
      </c>
    </row>
    <row r="174" spans="1:18" x14ac:dyDescent="0.2">
      <c r="A174" s="77"/>
      <c r="B174" s="77"/>
      <c r="C174" s="77"/>
      <c r="D174" s="78">
        <f t="shared" si="35"/>
        <v>0</v>
      </c>
      <c r="E174" s="78">
        <f t="shared" si="36"/>
        <v>0</v>
      </c>
      <c r="F174" s="23">
        <f t="shared" si="37"/>
        <v>0</v>
      </c>
      <c r="G174" s="23">
        <f t="shared" si="38"/>
        <v>0</v>
      </c>
      <c r="H174" s="23">
        <f t="shared" si="39"/>
        <v>0</v>
      </c>
      <c r="I174" s="23">
        <f t="shared" si="40"/>
        <v>0</v>
      </c>
      <c r="J174" s="23">
        <f t="shared" si="41"/>
        <v>0</v>
      </c>
      <c r="K174" s="23">
        <f t="shared" si="42"/>
        <v>0</v>
      </c>
      <c r="L174" s="23">
        <f t="shared" si="43"/>
        <v>0</v>
      </c>
      <c r="M174" s="23">
        <f t="shared" ca="1" si="44"/>
        <v>-3.0058686685577145E-4</v>
      </c>
      <c r="N174" s="23">
        <f t="shared" ca="1" si="45"/>
        <v>0</v>
      </c>
      <c r="O174" s="85">
        <f t="shared" ca="1" si="46"/>
        <v>0</v>
      </c>
      <c r="P174" s="23">
        <f t="shared" ca="1" si="47"/>
        <v>0</v>
      </c>
      <c r="Q174" s="23">
        <f t="shared" ca="1" si="48"/>
        <v>0</v>
      </c>
      <c r="R174" s="12">
        <f t="shared" ca="1" si="49"/>
        <v>3.0058686685577145E-4</v>
      </c>
    </row>
    <row r="175" spans="1:18" x14ac:dyDescent="0.2">
      <c r="A175" s="77"/>
      <c r="B175" s="77"/>
      <c r="C175" s="77"/>
      <c r="D175" s="78">
        <f t="shared" si="35"/>
        <v>0</v>
      </c>
      <c r="E175" s="78">
        <f t="shared" si="36"/>
        <v>0</v>
      </c>
      <c r="F175" s="23">
        <f t="shared" si="37"/>
        <v>0</v>
      </c>
      <c r="G175" s="23">
        <f t="shared" si="38"/>
        <v>0</v>
      </c>
      <c r="H175" s="23">
        <f t="shared" si="39"/>
        <v>0</v>
      </c>
      <c r="I175" s="23">
        <f t="shared" si="40"/>
        <v>0</v>
      </c>
      <c r="J175" s="23">
        <f t="shared" si="41"/>
        <v>0</v>
      </c>
      <c r="K175" s="23">
        <f t="shared" si="42"/>
        <v>0</v>
      </c>
      <c r="L175" s="23">
        <f t="shared" si="43"/>
        <v>0</v>
      </c>
      <c r="M175" s="23">
        <f t="shared" ca="1" si="44"/>
        <v>-3.0058686685577145E-4</v>
      </c>
      <c r="N175" s="23">
        <f t="shared" ca="1" si="45"/>
        <v>0</v>
      </c>
      <c r="O175" s="85">
        <f t="shared" ca="1" si="46"/>
        <v>0</v>
      </c>
      <c r="P175" s="23">
        <f t="shared" ca="1" si="47"/>
        <v>0</v>
      </c>
      <c r="Q175" s="23">
        <f t="shared" ca="1" si="48"/>
        <v>0</v>
      </c>
      <c r="R175" s="12">
        <f t="shared" ca="1" si="49"/>
        <v>3.0058686685577145E-4</v>
      </c>
    </row>
    <row r="176" spans="1:18" x14ac:dyDescent="0.2">
      <c r="A176" s="77"/>
      <c r="B176" s="77"/>
      <c r="C176" s="77"/>
      <c r="D176" s="78">
        <f t="shared" si="35"/>
        <v>0</v>
      </c>
      <c r="E176" s="78">
        <f t="shared" si="36"/>
        <v>0</v>
      </c>
      <c r="F176" s="23">
        <f t="shared" si="37"/>
        <v>0</v>
      </c>
      <c r="G176" s="23">
        <f t="shared" si="38"/>
        <v>0</v>
      </c>
      <c r="H176" s="23">
        <f t="shared" si="39"/>
        <v>0</v>
      </c>
      <c r="I176" s="23">
        <f t="shared" si="40"/>
        <v>0</v>
      </c>
      <c r="J176" s="23">
        <f t="shared" si="41"/>
        <v>0</v>
      </c>
      <c r="K176" s="23">
        <f t="shared" si="42"/>
        <v>0</v>
      </c>
      <c r="L176" s="23">
        <f t="shared" si="43"/>
        <v>0</v>
      </c>
      <c r="M176" s="23">
        <f t="shared" ca="1" si="44"/>
        <v>-3.0058686685577145E-4</v>
      </c>
      <c r="N176" s="23">
        <f t="shared" ca="1" si="45"/>
        <v>0</v>
      </c>
      <c r="O176" s="85">
        <f t="shared" ca="1" si="46"/>
        <v>0</v>
      </c>
      <c r="P176" s="23">
        <f t="shared" ca="1" si="47"/>
        <v>0</v>
      </c>
      <c r="Q176" s="23">
        <f t="shared" ca="1" si="48"/>
        <v>0</v>
      </c>
      <c r="R176" s="12">
        <f t="shared" ca="1" si="49"/>
        <v>3.0058686685577145E-4</v>
      </c>
    </row>
    <row r="177" spans="1:18" x14ac:dyDescent="0.2">
      <c r="A177" s="77"/>
      <c r="B177" s="77"/>
      <c r="C177" s="77"/>
      <c r="D177" s="78">
        <f t="shared" si="35"/>
        <v>0</v>
      </c>
      <c r="E177" s="78">
        <f t="shared" si="36"/>
        <v>0</v>
      </c>
      <c r="F177" s="23">
        <f t="shared" si="37"/>
        <v>0</v>
      </c>
      <c r="G177" s="23">
        <f t="shared" si="38"/>
        <v>0</v>
      </c>
      <c r="H177" s="23">
        <f t="shared" si="39"/>
        <v>0</v>
      </c>
      <c r="I177" s="23">
        <f t="shared" si="40"/>
        <v>0</v>
      </c>
      <c r="J177" s="23">
        <f t="shared" si="41"/>
        <v>0</v>
      </c>
      <c r="K177" s="23">
        <f t="shared" si="42"/>
        <v>0</v>
      </c>
      <c r="L177" s="23">
        <f t="shared" si="43"/>
        <v>0</v>
      </c>
      <c r="M177" s="23">
        <f t="shared" ca="1" si="44"/>
        <v>-3.0058686685577145E-4</v>
      </c>
      <c r="N177" s="23">
        <f t="shared" ca="1" si="45"/>
        <v>0</v>
      </c>
      <c r="O177" s="85">
        <f t="shared" ca="1" si="46"/>
        <v>0</v>
      </c>
      <c r="P177" s="23">
        <f t="shared" ca="1" si="47"/>
        <v>0</v>
      </c>
      <c r="Q177" s="23">
        <f t="shared" ca="1" si="48"/>
        <v>0</v>
      </c>
      <c r="R177" s="12">
        <f t="shared" ca="1" si="49"/>
        <v>3.0058686685577145E-4</v>
      </c>
    </row>
    <row r="178" spans="1:18" x14ac:dyDescent="0.2">
      <c r="A178" s="77"/>
      <c r="B178" s="77"/>
      <c r="C178" s="77"/>
      <c r="D178" s="78">
        <f t="shared" si="35"/>
        <v>0</v>
      </c>
      <c r="E178" s="78">
        <f t="shared" si="36"/>
        <v>0</v>
      </c>
      <c r="F178" s="23">
        <f t="shared" si="37"/>
        <v>0</v>
      </c>
      <c r="G178" s="23">
        <f t="shared" si="38"/>
        <v>0</v>
      </c>
      <c r="H178" s="23">
        <f t="shared" si="39"/>
        <v>0</v>
      </c>
      <c r="I178" s="23">
        <f t="shared" si="40"/>
        <v>0</v>
      </c>
      <c r="J178" s="23">
        <f t="shared" si="41"/>
        <v>0</v>
      </c>
      <c r="K178" s="23">
        <f t="shared" si="42"/>
        <v>0</v>
      </c>
      <c r="L178" s="23">
        <f t="shared" si="43"/>
        <v>0</v>
      </c>
      <c r="M178" s="23">
        <f t="shared" ca="1" si="44"/>
        <v>-3.0058686685577145E-4</v>
      </c>
      <c r="N178" s="23">
        <f t="shared" ca="1" si="45"/>
        <v>0</v>
      </c>
      <c r="O178" s="85">
        <f t="shared" ca="1" si="46"/>
        <v>0</v>
      </c>
      <c r="P178" s="23">
        <f t="shared" ca="1" si="47"/>
        <v>0</v>
      </c>
      <c r="Q178" s="23">
        <f t="shared" ca="1" si="48"/>
        <v>0</v>
      </c>
      <c r="R178" s="12">
        <f t="shared" ca="1" si="49"/>
        <v>3.0058686685577145E-4</v>
      </c>
    </row>
    <row r="179" spans="1:18" x14ac:dyDescent="0.2">
      <c r="A179" s="77"/>
      <c r="B179" s="77"/>
      <c r="C179" s="77"/>
      <c r="D179" s="78">
        <f t="shared" si="35"/>
        <v>0</v>
      </c>
      <c r="E179" s="78">
        <f t="shared" si="36"/>
        <v>0</v>
      </c>
      <c r="F179" s="23">
        <f t="shared" si="37"/>
        <v>0</v>
      </c>
      <c r="G179" s="23">
        <f t="shared" si="38"/>
        <v>0</v>
      </c>
      <c r="H179" s="23">
        <f t="shared" si="39"/>
        <v>0</v>
      </c>
      <c r="I179" s="23">
        <f t="shared" si="40"/>
        <v>0</v>
      </c>
      <c r="J179" s="23">
        <f t="shared" si="41"/>
        <v>0</v>
      </c>
      <c r="K179" s="23">
        <f t="shared" si="42"/>
        <v>0</v>
      </c>
      <c r="L179" s="23">
        <f t="shared" si="43"/>
        <v>0</v>
      </c>
      <c r="M179" s="23">
        <f t="shared" ca="1" si="44"/>
        <v>-3.0058686685577145E-4</v>
      </c>
      <c r="N179" s="23">
        <f t="shared" ca="1" si="45"/>
        <v>0</v>
      </c>
      <c r="O179" s="85">
        <f t="shared" ca="1" si="46"/>
        <v>0</v>
      </c>
      <c r="P179" s="23">
        <f t="shared" ca="1" si="47"/>
        <v>0</v>
      </c>
      <c r="Q179" s="23">
        <f t="shared" ca="1" si="48"/>
        <v>0</v>
      </c>
      <c r="R179" s="12">
        <f t="shared" ca="1" si="49"/>
        <v>3.0058686685577145E-4</v>
      </c>
    </row>
    <row r="180" spans="1:18" x14ac:dyDescent="0.2">
      <c r="A180" s="77"/>
      <c r="B180" s="77"/>
      <c r="C180" s="77"/>
      <c r="D180" s="78">
        <f t="shared" si="35"/>
        <v>0</v>
      </c>
      <c r="E180" s="78">
        <f t="shared" si="36"/>
        <v>0</v>
      </c>
      <c r="F180" s="23">
        <f t="shared" si="37"/>
        <v>0</v>
      </c>
      <c r="G180" s="23">
        <f t="shared" si="38"/>
        <v>0</v>
      </c>
      <c r="H180" s="23">
        <f t="shared" si="39"/>
        <v>0</v>
      </c>
      <c r="I180" s="23">
        <f t="shared" si="40"/>
        <v>0</v>
      </c>
      <c r="J180" s="23">
        <f t="shared" si="41"/>
        <v>0</v>
      </c>
      <c r="K180" s="23">
        <f t="shared" si="42"/>
        <v>0</v>
      </c>
      <c r="L180" s="23">
        <f t="shared" si="43"/>
        <v>0</v>
      </c>
      <c r="M180" s="23">
        <f t="shared" ca="1" si="44"/>
        <v>-3.0058686685577145E-4</v>
      </c>
      <c r="N180" s="23">
        <f t="shared" ca="1" si="45"/>
        <v>0</v>
      </c>
      <c r="O180" s="85">
        <f t="shared" ca="1" si="46"/>
        <v>0</v>
      </c>
      <c r="P180" s="23">
        <f t="shared" ca="1" si="47"/>
        <v>0</v>
      </c>
      <c r="Q180" s="23">
        <f t="shared" ca="1" si="48"/>
        <v>0</v>
      </c>
      <c r="R180" s="12">
        <f t="shared" ca="1" si="49"/>
        <v>3.0058686685577145E-4</v>
      </c>
    </row>
    <row r="181" spans="1:18" x14ac:dyDescent="0.2">
      <c r="A181" s="77"/>
      <c r="B181" s="77"/>
      <c r="C181" s="77"/>
      <c r="D181" s="78">
        <f t="shared" si="35"/>
        <v>0</v>
      </c>
      <c r="E181" s="78">
        <f t="shared" si="36"/>
        <v>0</v>
      </c>
      <c r="F181" s="23">
        <f t="shared" si="37"/>
        <v>0</v>
      </c>
      <c r="G181" s="23">
        <f t="shared" si="38"/>
        <v>0</v>
      </c>
      <c r="H181" s="23">
        <f t="shared" si="39"/>
        <v>0</v>
      </c>
      <c r="I181" s="23">
        <f t="shared" si="40"/>
        <v>0</v>
      </c>
      <c r="J181" s="23">
        <f t="shared" si="41"/>
        <v>0</v>
      </c>
      <c r="K181" s="23">
        <f t="shared" si="42"/>
        <v>0</v>
      </c>
      <c r="L181" s="23">
        <f t="shared" si="43"/>
        <v>0</v>
      </c>
      <c r="M181" s="23">
        <f t="shared" ca="1" si="44"/>
        <v>-3.0058686685577145E-4</v>
      </c>
      <c r="N181" s="23">
        <f t="shared" ca="1" si="45"/>
        <v>0</v>
      </c>
      <c r="O181" s="85">
        <f t="shared" ca="1" si="46"/>
        <v>0</v>
      </c>
      <c r="P181" s="23">
        <f t="shared" ca="1" si="47"/>
        <v>0</v>
      </c>
      <c r="Q181" s="23">
        <f t="shared" ca="1" si="48"/>
        <v>0</v>
      </c>
      <c r="R181" s="12">
        <f t="shared" ca="1" si="49"/>
        <v>3.0058686685577145E-4</v>
      </c>
    </row>
    <row r="182" spans="1:18" x14ac:dyDescent="0.2">
      <c r="A182" s="77"/>
      <c r="B182" s="77"/>
      <c r="C182" s="77"/>
      <c r="D182" s="78">
        <f t="shared" si="35"/>
        <v>0</v>
      </c>
      <c r="E182" s="78">
        <f t="shared" si="36"/>
        <v>0</v>
      </c>
      <c r="F182" s="23">
        <f t="shared" si="37"/>
        <v>0</v>
      </c>
      <c r="G182" s="23">
        <f t="shared" si="38"/>
        <v>0</v>
      </c>
      <c r="H182" s="23">
        <f t="shared" si="39"/>
        <v>0</v>
      </c>
      <c r="I182" s="23">
        <f t="shared" si="40"/>
        <v>0</v>
      </c>
      <c r="J182" s="23">
        <f t="shared" si="41"/>
        <v>0</v>
      </c>
      <c r="K182" s="23">
        <f t="shared" si="42"/>
        <v>0</v>
      </c>
      <c r="L182" s="23">
        <f t="shared" si="43"/>
        <v>0</v>
      </c>
      <c r="M182" s="23">
        <f t="shared" ca="1" si="44"/>
        <v>-3.0058686685577145E-4</v>
      </c>
      <c r="N182" s="23">
        <f t="shared" ca="1" si="45"/>
        <v>0</v>
      </c>
      <c r="O182" s="85">
        <f t="shared" ca="1" si="46"/>
        <v>0</v>
      </c>
      <c r="P182" s="23">
        <f t="shared" ca="1" si="47"/>
        <v>0</v>
      </c>
      <c r="Q182" s="23">
        <f t="shared" ca="1" si="48"/>
        <v>0</v>
      </c>
      <c r="R182" s="12">
        <f t="shared" ca="1" si="49"/>
        <v>3.0058686685577145E-4</v>
      </c>
    </row>
    <row r="183" spans="1:18" x14ac:dyDescent="0.2">
      <c r="A183" s="77"/>
      <c r="B183" s="77"/>
      <c r="C183" s="77"/>
      <c r="D183" s="78">
        <f t="shared" si="35"/>
        <v>0</v>
      </c>
      <c r="E183" s="78">
        <f t="shared" si="36"/>
        <v>0</v>
      </c>
      <c r="F183" s="23">
        <f t="shared" si="37"/>
        <v>0</v>
      </c>
      <c r="G183" s="23">
        <f t="shared" si="38"/>
        <v>0</v>
      </c>
      <c r="H183" s="23">
        <f t="shared" si="39"/>
        <v>0</v>
      </c>
      <c r="I183" s="23">
        <f t="shared" si="40"/>
        <v>0</v>
      </c>
      <c r="J183" s="23">
        <f t="shared" si="41"/>
        <v>0</v>
      </c>
      <c r="K183" s="23">
        <f t="shared" si="42"/>
        <v>0</v>
      </c>
      <c r="L183" s="23">
        <f t="shared" si="43"/>
        <v>0</v>
      </c>
      <c r="M183" s="23">
        <f t="shared" ca="1" si="44"/>
        <v>-3.0058686685577145E-4</v>
      </c>
      <c r="N183" s="23">
        <f t="shared" ca="1" si="45"/>
        <v>0</v>
      </c>
      <c r="O183" s="85">
        <f t="shared" ca="1" si="46"/>
        <v>0</v>
      </c>
      <c r="P183" s="23">
        <f t="shared" ca="1" si="47"/>
        <v>0</v>
      </c>
      <c r="Q183" s="23">
        <f t="shared" ca="1" si="48"/>
        <v>0</v>
      </c>
      <c r="R183" s="12">
        <f t="shared" ca="1" si="49"/>
        <v>3.0058686685577145E-4</v>
      </c>
    </row>
    <row r="184" spans="1:18" x14ac:dyDescent="0.2">
      <c r="A184" s="77"/>
      <c r="B184" s="77"/>
      <c r="C184" s="77"/>
      <c r="D184" s="78">
        <f t="shared" si="35"/>
        <v>0</v>
      </c>
      <c r="E184" s="78">
        <f t="shared" si="36"/>
        <v>0</v>
      </c>
      <c r="F184" s="23">
        <f t="shared" si="37"/>
        <v>0</v>
      </c>
      <c r="G184" s="23">
        <f t="shared" si="38"/>
        <v>0</v>
      </c>
      <c r="H184" s="23">
        <f t="shared" si="39"/>
        <v>0</v>
      </c>
      <c r="I184" s="23">
        <f t="shared" si="40"/>
        <v>0</v>
      </c>
      <c r="J184" s="23">
        <f t="shared" si="41"/>
        <v>0</v>
      </c>
      <c r="K184" s="23">
        <f t="shared" si="42"/>
        <v>0</v>
      </c>
      <c r="L184" s="23">
        <f t="shared" si="43"/>
        <v>0</v>
      </c>
      <c r="M184" s="23">
        <f t="shared" ca="1" si="44"/>
        <v>-3.0058686685577145E-4</v>
      </c>
      <c r="N184" s="23">
        <f t="shared" ca="1" si="45"/>
        <v>0</v>
      </c>
      <c r="O184" s="85">
        <f t="shared" ca="1" si="46"/>
        <v>0</v>
      </c>
      <c r="P184" s="23">
        <f t="shared" ca="1" si="47"/>
        <v>0</v>
      </c>
      <c r="Q184" s="23">
        <f t="shared" ca="1" si="48"/>
        <v>0</v>
      </c>
      <c r="R184" s="12">
        <f t="shared" ca="1" si="49"/>
        <v>3.0058686685577145E-4</v>
      </c>
    </row>
    <row r="185" spans="1:18" x14ac:dyDescent="0.2">
      <c r="A185" s="77"/>
      <c r="B185" s="77"/>
      <c r="C185" s="77"/>
      <c r="D185" s="78">
        <f t="shared" si="35"/>
        <v>0</v>
      </c>
      <c r="E185" s="78">
        <f t="shared" si="36"/>
        <v>0</v>
      </c>
      <c r="F185" s="23">
        <f t="shared" si="37"/>
        <v>0</v>
      </c>
      <c r="G185" s="23">
        <f t="shared" si="38"/>
        <v>0</v>
      </c>
      <c r="H185" s="23">
        <f t="shared" si="39"/>
        <v>0</v>
      </c>
      <c r="I185" s="23">
        <f t="shared" si="40"/>
        <v>0</v>
      </c>
      <c r="J185" s="23">
        <f t="shared" si="41"/>
        <v>0</v>
      </c>
      <c r="K185" s="23">
        <f t="shared" si="42"/>
        <v>0</v>
      </c>
      <c r="L185" s="23">
        <f t="shared" si="43"/>
        <v>0</v>
      </c>
      <c r="M185" s="23">
        <f t="shared" ca="1" si="44"/>
        <v>-3.0058686685577145E-4</v>
      </c>
      <c r="N185" s="23">
        <f t="shared" ca="1" si="45"/>
        <v>0</v>
      </c>
      <c r="O185" s="85">
        <f t="shared" ca="1" si="46"/>
        <v>0</v>
      </c>
      <c r="P185" s="23">
        <f t="shared" ca="1" si="47"/>
        <v>0</v>
      </c>
      <c r="Q185" s="23">
        <f t="shared" ca="1" si="48"/>
        <v>0</v>
      </c>
      <c r="R185" s="12">
        <f t="shared" ca="1" si="49"/>
        <v>3.0058686685577145E-4</v>
      </c>
    </row>
    <row r="186" spans="1:18" x14ac:dyDescent="0.2">
      <c r="A186" s="77"/>
      <c r="B186" s="77"/>
      <c r="C186" s="77"/>
      <c r="D186" s="78">
        <f t="shared" si="35"/>
        <v>0</v>
      </c>
      <c r="E186" s="78">
        <f t="shared" si="36"/>
        <v>0</v>
      </c>
      <c r="F186" s="23">
        <f t="shared" si="37"/>
        <v>0</v>
      </c>
      <c r="G186" s="23">
        <f t="shared" si="38"/>
        <v>0</v>
      </c>
      <c r="H186" s="23">
        <f t="shared" si="39"/>
        <v>0</v>
      </c>
      <c r="I186" s="23">
        <f t="shared" si="40"/>
        <v>0</v>
      </c>
      <c r="J186" s="23">
        <f t="shared" si="41"/>
        <v>0</v>
      </c>
      <c r="K186" s="23">
        <f t="shared" si="42"/>
        <v>0</v>
      </c>
      <c r="L186" s="23">
        <f t="shared" si="43"/>
        <v>0</v>
      </c>
      <c r="M186" s="23">
        <f t="shared" ca="1" si="44"/>
        <v>-3.0058686685577145E-4</v>
      </c>
      <c r="N186" s="23">
        <f t="shared" ca="1" si="45"/>
        <v>0</v>
      </c>
      <c r="O186" s="85">
        <f t="shared" ca="1" si="46"/>
        <v>0</v>
      </c>
      <c r="P186" s="23">
        <f t="shared" ca="1" si="47"/>
        <v>0</v>
      </c>
      <c r="Q186" s="23">
        <f t="shared" ca="1" si="48"/>
        <v>0</v>
      </c>
      <c r="R186" s="12">
        <f t="shared" ca="1" si="49"/>
        <v>3.0058686685577145E-4</v>
      </c>
    </row>
    <row r="187" spans="1:18" x14ac:dyDescent="0.2">
      <c r="A187" s="77"/>
      <c r="B187" s="77"/>
      <c r="C187" s="77"/>
      <c r="D187" s="78">
        <f t="shared" si="35"/>
        <v>0</v>
      </c>
      <c r="E187" s="78">
        <f t="shared" si="36"/>
        <v>0</v>
      </c>
      <c r="F187" s="23">
        <f t="shared" si="37"/>
        <v>0</v>
      </c>
      <c r="G187" s="23">
        <f t="shared" si="38"/>
        <v>0</v>
      </c>
      <c r="H187" s="23">
        <f t="shared" si="39"/>
        <v>0</v>
      </c>
      <c r="I187" s="23">
        <f t="shared" si="40"/>
        <v>0</v>
      </c>
      <c r="J187" s="23">
        <f t="shared" si="41"/>
        <v>0</v>
      </c>
      <c r="K187" s="23">
        <f t="shared" si="42"/>
        <v>0</v>
      </c>
      <c r="L187" s="23">
        <f t="shared" si="43"/>
        <v>0</v>
      </c>
      <c r="M187" s="23">
        <f t="shared" ca="1" si="44"/>
        <v>-3.0058686685577145E-4</v>
      </c>
      <c r="N187" s="23">
        <f t="shared" ca="1" si="45"/>
        <v>0</v>
      </c>
      <c r="O187" s="85">
        <f t="shared" ca="1" si="46"/>
        <v>0</v>
      </c>
      <c r="P187" s="23">
        <f t="shared" ca="1" si="47"/>
        <v>0</v>
      </c>
      <c r="Q187" s="23">
        <f t="shared" ca="1" si="48"/>
        <v>0</v>
      </c>
      <c r="R187" s="12">
        <f t="shared" ca="1" si="49"/>
        <v>3.0058686685577145E-4</v>
      </c>
    </row>
    <row r="188" spans="1:18" x14ac:dyDescent="0.2">
      <c r="A188" s="77"/>
      <c r="B188" s="77"/>
      <c r="C188" s="77"/>
      <c r="D188" s="78">
        <f t="shared" si="35"/>
        <v>0</v>
      </c>
      <c r="E188" s="78">
        <f t="shared" si="36"/>
        <v>0</v>
      </c>
      <c r="F188" s="23">
        <f t="shared" si="37"/>
        <v>0</v>
      </c>
      <c r="G188" s="23">
        <f t="shared" si="38"/>
        <v>0</v>
      </c>
      <c r="H188" s="23">
        <f t="shared" si="39"/>
        <v>0</v>
      </c>
      <c r="I188" s="23">
        <f t="shared" si="40"/>
        <v>0</v>
      </c>
      <c r="J188" s="23">
        <f t="shared" si="41"/>
        <v>0</v>
      </c>
      <c r="K188" s="23">
        <f t="shared" si="42"/>
        <v>0</v>
      </c>
      <c r="L188" s="23">
        <f t="shared" si="43"/>
        <v>0</v>
      </c>
      <c r="M188" s="23">
        <f t="shared" ca="1" si="44"/>
        <v>-3.0058686685577145E-4</v>
      </c>
      <c r="N188" s="23">
        <f t="shared" ca="1" si="45"/>
        <v>0</v>
      </c>
      <c r="O188" s="85">
        <f t="shared" ca="1" si="46"/>
        <v>0</v>
      </c>
      <c r="P188" s="23">
        <f t="shared" ca="1" si="47"/>
        <v>0</v>
      </c>
      <c r="Q188" s="23">
        <f t="shared" ca="1" si="48"/>
        <v>0</v>
      </c>
      <c r="R188" s="12">
        <f t="shared" ca="1" si="49"/>
        <v>3.0058686685577145E-4</v>
      </c>
    </row>
    <row r="189" spans="1:18" x14ac:dyDescent="0.2">
      <c r="A189" s="77"/>
      <c r="B189" s="77"/>
      <c r="C189" s="77"/>
      <c r="D189" s="78">
        <f t="shared" si="35"/>
        <v>0</v>
      </c>
      <c r="E189" s="78">
        <f t="shared" si="36"/>
        <v>0</v>
      </c>
      <c r="F189" s="23">
        <f t="shared" si="37"/>
        <v>0</v>
      </c>
      <c r="G189" s="23">
        <f t="shared" si="38"/>
        <v>0</v>
      </c>
      <c r="H189" s="23">
        <f t="shared" si="39"/>
        <v>0</v>
      </c>
      <c r="I189" s="23">
        <f t="shared" si="40"/>
        <v>0</v>
      </c>
      <c r="J189" s="23">
        <f t="shared" si="41"/>
        <v>0</v>
      </c>
      <c r="K189" s="23">
        <f t="shared" si="42"/>
        <v>0</v>
      </c>
      <c r="L189" s="23">
        <f t="shared" si="43"/>
        <v>0</v>
      </c>
      <c r="M189" s="23">
        <f t="shared" ca="1" si="44"/>
        <v>-3.0058686685577145E-4</v>
      </c>
      <c r="N189" s="23">
        <f t="shared" ca="1" si="45"/>
        <v>0</v>
      </c>
      <c r="O189" s="85">
        <f t="shared" ca="1" si="46"/>
        <v>0</v>
      </c>
      <c r="P189" s="23">
        <f t="shared" ca="1" si="47"/>
        <v>0</v>
      </c>
      <c r="Q189" s="23">
        <f t="shared" ca="1" si="48"/>
        <v>0</v>
      </c>
      <c r="R189" s="12">
        <f t="shared" ca="1" si="49"/>
        <v>3.0058686685577145E-4</v>
      </c>
    </row>
    <row r="190" spans="1:18" x14ac:dyDescent="0.2">
      <c r="A190" s="77"/>
      <c r="B190" s="77"/>
      <c r="C190" s="77"/>
      <c r="D190" s="78">
        <f t="shared" si="35"/>
        <v>0</v>
      </c>
      <c r="E190" s="78">
        <f t="shared" si="36"/>
        <v>0</v>
      </c>
      <c r="F190" s="23">
        <f t="shared" si="37"/>
        <v>0</v>
      </c>
      <c r="G190" s="23">
        <f t="shared" si="38"/>
        <v>0</v>
      </c>
      <c r="H190" s="23">
        <f t="shared" si="39"/>
        <v>0</v>
      </c>
      <c r="I190" s="23">
        <f t="shared" si="40"/>
        <v>0</v>
      </c>
      <c r="J190" s="23">
        <f t="shared" si="41"/>
        <v>0</v>
      </c>
      <c r="K190" s="23">
        <f t="shared" si="42"/>
        <v>0</v>
      </c>
      <c r="L190" s="23">
        <f t="shared" si="43"/>
        <v>0</v>
      </c>
      <c r="M190" s="23">
        <f t="shared" ca="1" si="44"/>
        <v>-3.0058686685577145E-4</v>
      </c>
      <c r="N190" s="23">
        <f t="shared" ca="1" si="45"/>
        <v>0</v>
      </c>
      <c r="O190" s="85">
        <f t="shared" ca="1" si="46"/>
        <v>0</v>
      </c>
      <c r="P190" s="23">
        <f t="shared" ca="1" si="47"/>
        <v>0</v>
      </c>
      <c r="Q190" s="23">
        <f t="shared" ca="1" si="48"/>
        <v>0</v>
      </c>
      <c r="R190" s="12">
        <f t="shared" ca="1" si="49"/>
        <v>3.0058686685577145E-4</v>
      </c>
    </row>
    <row r="191" spans="1:18" x14ac:dyDescent="0.2">
      <c r="A191" s="77"/>
      <c r="B191" s="77"/>
      <c r="C191" s="77"/>
      <c r="D191" s="78">
        <f t="shared" si="35"/>
        <v>0</v>
      </c>
      <c r="E191" s="78">
        <f t="shared" si="36"/>
        <v>0</v>
      </c>
      <c r="F191" s="23">
        <f t="shared" si="37"/>
        <v>0</v>
      </c>
      <c r="G191" s="23">
        <f t="shared" si="38"/>
        <v>0</v>
      </c>
      <c r="H191" s="23">
        <f t="shared" si="39"/>
        <v>0</v>
      </c>
      <c r="I191" s="23">
        <f t="shared" si="40"/>
        <v>0</v>
      </c>
      <c r="J191" s="23">
        <f t="shared" si="41"/>
        <v>0</v>
      </c>
      <c r="K191" s="23">
        <f t="shared" si="42"/>
        <v>0</v>
      </c>
      <c r="L191" s="23">
        <f t="shared" si="43"/>
        <v>0</v>
      </c>
      <c r="M191" s="23">
        <f t="shared" ca="1" si="44"/>
        <v>-3.0058686685577145E-4</v>
      </c>
      <c r="N191" s="23">
        <f t="shared" ca="1" si="45"/>
        <v>0</v>
      </c>
      <c r="O191" s="85">
        <f t="shared" ca="1" si="46"/>
        <v>0</v>
      </c>
      <c r="P191" s="23">
        <f t="shared" ca="1" si="47"/>
        <v>0</v>
      </c>
      <c r="Q191" s="23">
        <f t="shared" ca="1" si="48"/>
        <v>0</v>
      </c>
      <c r="R191" s="12">
        <f t="shared" ca="1" si="49"/>
        <v>3.0058686685577145E-4</v>
      </c>
    </row>
    <row r="192" spans="1:18" x14ac:dyDescent="0.2">
      <c r="A192" s="77"/>
      <c r="B192" s="77"/>
      <c r="C192" s="77"/>
      <c r="D192" s="78">
        <f t="shared" si="35"/>
        <v>0</v>
      </c>
      <c r="E192" s="78">
        <f t="shared" si="36"/>
        <v>0</v>
      </c>
      <c r="F192" s="23">
        <f t="shared" si="37"/>
        <v>0</v>
      </c>
      <c r="G192" s="23">
        <f t="shared" si="38"/>
        <v>0</v>
      </c>
      <c r="H192" s="23">
        <f t="shared" si="39"/>
        <v>0</v>
      </c>
      <c r="I192" s="23">
        <f t="shared" si="40"/>
        <v>0</v>
      </c>
      <c r="J192" s="23">
        <f t="shared" si="41"/>
        <v>0</v>
      </c>
      <c r="K192" s="23">
        <f t="shared" si="42"/>
        <v>0</v>
      </c>
      <c r="L192" s="23">
        <f t="shared" si="43"/>
        <v>0</v>
      </c>
      <c r="M192" s="23">
        <f t="shared" ca="1" si="44"/>
        <v>-3.0058686685577145E-4</v>
      </c>
      <c r="N192" s="23">
        <f t="shared" ca="1" si="45"/>
        <v>0</v>
      </c>
      <c r="O192" s="85">
        <f t="shared" ca="1" si="46"/>
        <v>0</v>
      </c>
      <c r="P192" s="23">
        <f t="shared" ca="1" si="47"/>
        <v>0</v>
      </c>
      <c r="Q192" s="23">
        <f t="shared" ca="1" si="48"/>
        <v>0</v>
      </c>
      <c r="R192" s="12">
        <f t="shared" ca="1" si="49"/>
        <v>3.0058686685577145E-4</v>
      </c>
    </row>
    <row r="193" spans="1:18" x14ac:dyDescent="0.2">
      <c r="A193" s="77"/>
      <c r="B193" s="77"/>
      <c r="C193" s="77"/>
      <c r="D193" s="78">
        <f t="shared" si="35"/>
        <v>0</v>
      </c>
      <c r="E193" s="78">
        <f t="shared" si="36"/>
        <v>0</v>
      </c>
      <c r="F193" s="23">
        <f t="shared" si="37"/>
        <v>0</v>
      </c>
      <c r="G193" s="23">
        <f t="shared" si="38"/>
        <v>0</v>
      </c>
      <c r="H193" s="23">
        <f t="shared" si="39"/>
        <v>0</v>
      </c>
      <c r="I193" s="23">
        <f t="shared" si="40"/>
        <v>0</v>
      </c>
      <c r="J193" s="23">
        <f t="shared" si="41"/>
        <v>0</v>
      </c>
      <c r="K193" s="23">
        <f t="shared" si="42"/>
        <v>0</v>
      </c>
      <c r="L193" s="23">
        <f t="shared" si="43"/>
        <v>0</v>
      </c>
      <c r="M193" s="23">
        <f t="shared" ca="1" si="44"/>
        <v>-3.0058686685577145E-4</v>
      </c>
      <c r="N193" s="23">
        <f t="shared" ca="1" si="45"/>
        <v>0</v>
      </c>
      <c r="O193" s="85">
        <f t="shared" ca="1" si="46"/>
        <v>0</v>
      </c>
      <c r="P193" s="23">
        <f t="shared" ca="1" si="47"/>
        <v>0</v>
      </c>
      <c r="Q193" s="23">
        <f t="shared" ca="1" si="48"/>
        <v>0</v>
      </c>
      <c r="R193" s="12">
        <f t="shared" ca="1" si="49"/>
        <v>3.0058686685577145E-4</v>
      </c>
    </row>
    <row r="194" spans="1:18" x14ac:dyDescent="0.2">
      <c r="A194" s="77"/>
      <c r="B194" s="77"/>
      <c r="C194" s="77"/>
      <c r="D194" s="78">
        <f t="shared" si="35"/>
        <v>0</v>
      </c>
      <c r="E194" s="78">
        <f t="shared" si="36"/>
        <v>0</v>
      </c>
      <c r="F194" s="23">
        <f t="shared" si="37"/>
        <v>0</v>
      </c>
      <c r="G194" s="23">
        <f t="shared" si="38"/>
        <v>0</v>
      </c>
      <c r="H194" s="23">
        <f t="shared" si="39"/>
        <v>0</v>
      </c>
      <c r="I194" s="23">
        <f t="shared" si="40"/>
        <v>0</v>
      </c>
      <c r="J194" s="23">
        <f t="shared" si="41"/>
        <v>0</v>
      </c>
      <c r="K194" s="23">
        <f t="shared" si="42"/>
        <v>0</v>
      </c>
      <c r="L194" s="23">
        <f t="shared" si="43"/>
        <v>0</v>
      </c>
      <c r="M194" s="23">
        <f t="shared" ca="1" si="44"/>
        <v>-3.0058686685577145E-4</v>
      </c>
      <c r="N194" s="23">
        <f t="shared" ca="1" si="45"/>
        <v>0</v>
      </c>
      <c r="O194" s="85">
        <f t="shared" ca="1" si="46"/>
        <v>0</v>
      </c>
      <c r="P194" s="23">
        <f t="shared" ca="1" si="47"/>
        <v>0</v>
      </c>
      <c r="Q194" s="23">
        <f t="shared" ca="1" si="48"/>
        <v>0</v>
      </c>
      <c r="R194" s="12">
        <f t="shared" ca="1" si="49"/>
        <v>3.0058686685577145E-4</v>
      </c>
    </row>
    <row r="195" spans="1:18" x14ac:dyDescent="0.2">
      <c r="A195" s="77"/>
      <c r="B195" s="77"/>
      <c r="C195" s="77"/>
      <c r="D195" s="78">
        <f t="shared" si="35"/>
        <v>0</v>
      </c>
      <c r="E195" s="78">
        <f t="shared" si="36"/>
        <v>0</v>
      </c>
      <c r="F195" s="23">
        <f t="shared" si="37"/>
        <v>0</v>
      </c>
      <c r="G195" s="23">
        <f t="shared" si="38"/>
        <v>0</v>
      </c>
      <c r="H195" s="23">
        <f t="shared" si="39"/>
        <v>0</v>
      </c>
      <c r="I195" s="23">
        <f t="shared" si="40"/>
        <v>0</v>
      </c>
      <c r="J195" s="23">
        <f t="shared" si="41"/>
        <v>0</v>
      </c>
      <c r="K195" s="23">
        <f t="shared" si="42"/>
        <v>0</v>
      </c>
      <c r="L195" s="23">
        <f t="shared" si="43"/>
        <v>0</v>
      </c>
      <c r="M195" s="23">
        <f t="shared" ca="1" si="44"/>
        <v>-3.0058686685577145E-4</v>
      </c>
      <c r="N195" s="23">
        <f t="shared" ca="1" si="45"/>
        <v>0</v>
      </c>
      <c r="O195" s="85">
        <f t="shared" ca="1" si="46"/>
        <v>0</v>
      </c>
      <c r="P195" s="23">
        <f t="shared" ca="1" si="47"/>
        <v>0</v>
      </c>
      <c r="Q195" s="23">
        <f t="shared" ca="1" si="48"/>
        <v>0</v>
      </c>
      <c r="R195" s="12">
        <f t="shared" ca="1" si="49"/>
        <v>3.0058686685577145E-4</v>
      </c>
    </row>
    <row r="196" spans="1:18" x14ac:dyDescent="0.2">
      <c r="A196" s="77"/>
      <c r="B196" s="77"/>
      <c r="C196" s="77"/>
      <c r="D196" s="78">
        <f t="shared" si="35"/>
        <v>0</v>
      </c>
      <c r="E196" s="78">
        <f t="shared" si="36"/>
        <v>0</v>
      </c>
      <c r="F196" s="23">
        <f t="shared" si="37"/>
        <v>0</v>
      </c>
      <c r="G196" s="23">
        <f t="shared" si="38"/>
        <v>0</v>
      </c>
      <c r="H196" s="23">
        <f t="shared" si="39"/>
        <v>0</v>
      </c>
      <c r="I196" s="23">
        <f t="shared" si="40"/>
        <v>0</v>
      </c>
      <c r="J196" s="23">
        <f t="shared" si="41"/>
        <v>0</v>
      </c>
      <c r="K196" s="23">
        <f t="shared" si="42"/>
        <v>0</v>
      </c>
      <c r="L196" s="23">
        <f t="shared" si="43"/>
        <v>0</v>
      </c>
      <c r="M196" s="23">
        <f t="shared" ca="1" si="44"/>
        <v>-3.0058686685577145E-4</v>
      </c>
      <c r="N196" s="23">
        <f t="shared" ca="1" si="45"/>
        <v>0</v>
      </c>
      <c r="O196" s="85">
        <f t="shared" ca="1" si="46"/>
        <v>0</v>
      </c>
      <c r="P196" s="23">
        <f t="shared" ca="1" si="47"/>
        <v>0</v>
      </c>
      <c r="Q196" s="23">
        <f t="shared" ca="1" si="48"/>
        <v>0</v>
      </c>
      <c r="R196" s="12">
        <f t="shared" ca="1" si="49"/>
        <v>3.0058686685577145E-4</v>
      </c>
    </row>
    <row r="197" spans="1:18" x14ac:dyDescent="0.2">
      <c r="A197" s="77"/>
      <c r="B197" s="77"/>
      <c r="C197" s="77"/>
      <c r="D197" s="78">
        <f t="shared" si="35"/>
        <v>0</v>
      </c>
      <c r="E197" s="78">
        <f t="shared" si="36"/>
        <v>0</v>
      </c>
      <c r="F197" s="23">
        <f t="shared" si="37"/>
        <v>0</v>
      </c>
      <c r="G197" s="23">
        <f t="shared" si="38"/>
        <v>0</v>
      </c>
      <c r="H197" s="23">
        <f t="shared" si="39"/>
        <v>0</v>
      </c>
      <c r="I197" s="23">
        <f t="shared" si="40"/>
        <v>0</v>
      </c>
      <c r="J197" s="23">
        <f t="shared" si="41"/>
        <v>0</v>
      </c>
      <c r="K197" s="23">
        <f t="shared" si="42"/>
        <v>0</v>
      </c>
      <c r="L197" s="23">
        <f t="shared" si="43"/>
        <v>0</v>
      </c>
      <c r="M197" s="23">
        <f t="shared" ca="1" si="44"/>
        <v>-3.0058686685577145E-4</v>
      </c>
      <c r="N197" s="23">
        <f t="shared" ca="1" si="45"/>
        <v>0</v>
      </c>
      <c r="O197" s="85">
        <f t="shared" ca="1" si="46"/>
        <v>0</v>
      </c>
      <c r="P197" s="23">
        <f t="shared" ca="1" si="47"/>
        <v>0</v>
      </c>
      <c r="Q197" s="23">
        <f t="shared" ca="1" si="48"/>
        <v>0</v>
      </c>
      <c r="R197" s="12">
        <f t="shared" ca="1" si="49"/>
        <v>3.0058686685577145E-4</v>
      </c>
    </row>
    <row r="198" spans="1:18" x14ac:dyDescent="0.2">
      <c r="A198" s="77"/>
      <c r="B198" s="77"/>
      <c r="C198" s="77"/>
      <c r="D198" s="78">
        <f t="shared" si="35"/>
        <v>0</v>
      </c>
      <c r="E198" s="78">
        <f t="shared" si="36"/>
        <v>0</v>
      </c>
      <c r="F198" s="23">
        <f t="shared" si="37"/>
        <v>0</v>
      </c>
      <c r="G198" s="23">
        <f t="shared" si="38"/>
        <v>0</v>
      </c>
      <c r="H198" s="23">
        <f t="shared" si="39"/>
        <v>0</v>
      </c>
      <c r="I198" s="23">
        <f t="shared" si="40"/>
        <v>0</v>
      </c>
      <c r="J198" s="23">
        <f t="shared" si="41"/>
        <v>0</v>
      </c>
      <c r="K198" s="23">
        <f t="shared" si="42"/>
        <v>0</v>
      </c>
      <c r="L198" s="23">
        <f t="shared" si="43"/>
        <v>0</v>
      </c>
      <c r="M198" s="23">
        <f t="shared" ca="1" si="44"/>
        <v>-3.0058686685577145E-4</v>
      </c>
      <c r="N198" s="23">
        <f t="shared" ca="1" si="45"/>
        <v>0</v>
      </c>
      <c r="O198" s="85">
        <f t="shared" ca="1" si="46"/>
        <v>0</v>
      </c>
      <c r="P198" s="23">
        <f t="shared" ca="1" si="47"/>
        <v>0</v>
      </c>
      <c r="Q198" s="23">
        <f t="shared" ca="1" si="48"/>
        <v>0</v>
      </c>
      <c r="R198" s="12">
        <f t="shared" ca="1" si="49"/>
        <v>3.0058686685577145E-4</v>
      </c>
    </row>
    <row r="199" spans="1:18" x14ac:dyDescent="0.2">
      <c r="A199" s="77"/>
      <c r="B199" s="77"/>
      <c r="C199" s="77"/>
      <c r="D199" s="78">
        <f t="shared" si="35"/>
        <v>0</v>
      </c>
      <c r="E199" s="78">
        <f t="shared" si="36"/>
        <v>0</v>
      </c>
      <c r="F199" s="23">
        <f t="shared" si="37"/>
        <v>0</v>
      </c>
      <c r="G199" s="23">
        <f t="shared" si="38"/>
        <v>0</v>
      </c>
      <c r="H199" s="23">
        <f t="shared" si="39"/>
        <v>0</v>
      </c>
      <c r="I199" s="23">
        <f t="shared" si="40"/>
        <v>0</v>
      </c>
      <c r="J199" s="23">
        <f t="shared" si="41"/>
        <v>0</v>
      </c>
      <c r="K199" s="23">
        <f t="shared" si="42"/>
        <v>0</v>
      </c>
      <c r="L199" s="23">
        <f t="shared" si="43"/>
        <v>0</v>
      </c>
      <c r="M199" s="23">
        <f t="shared" ca="1" si="44"/>
        <v>-3.0058686685577145E-4</v>
      </c>
      <c r="N199" s="23">
        <f t="shared" ca="1" si="45"/>
        <v>0</v>
      </c>
      <c r="O199" s="85">
        <f t="shared" ca="1" si="46"/>
        <v>0</v>
      </c>
      <c r="P199" s="23">
        <f t="shared" ca="1" si="47"/>
        <v>0</v>
      </c>
      <c r="Q199" s="23">
        <f t="shared" ca="1" si="48"/>
        <v>0</v>
      </c>
      <c r="R199" s="12">
        <f t="shared" ca="1" si="49"/>
        <v>3.0058686685577145E-4</v>
      </c>
    </row>
    <row r="200" spans="1:18" x14ac:dyDescent="0.2">
      <c r="A200" s="77"/>
      <c r="B200" s="77"/>
      <c r="C200" s="77"/>
      <c r="D200" s="78">
        <f t="shared" si="35"/>
        <v>0</v>
      </c>
      <c r="E200" s="78">
        <f t="shared" si="36"/>
        <v>0</v>
      </c>
      <c r="F200" s="23">
        <f t="shared" si="37"/>
        <v>0</v>
      </c>
      <c r="G200" s="23">
        <f t="shared" si="38"/>
        <v>0</v>
      </c>
      <c r="H200" s="23">
        <f t="shared" si="39"/>
        <v>0</v>
      </c>
      <c r="I200" s="23">
        <f t="shared" si="40"/>
        <v>0</v>
      </c>
      <c r="J200" s="23">
        <f t="shared" si="41"/>
        <v>0</v>
      </c>
      <c r="K200" s="23">
        <f t="shared" si="42"/>
        <v>0</v>
      </c>
      <c r="L200" s="23">
        <f t="shared" si="43"/>
        <v>0</v>
      </c>
      <c r="M200" s="23">
        <f t="shared" ca="1" si="44"/>
        <v>-3.0058686685577145E-4</v>
      </c>
      <c r="N200" s="23">
        <f t="shared" ca="1" si="45"/>
        <v>0</v>
      </c>
      <c r="O200" s="85">
        <f t="shared" ca="1" si="46"/>
        <v>0</v>
      </c>
      <c r="P200" s="23">
        <f t="shared" ca="1" si="47"/>
        <v>0</v>
      </c>
      <c r="Q200" s="23">
        <f t="shared" ca="1" si="48"/>
        <v>0</v>
      </c>
      <c r="R200" s="12">
        <f t="shared" ca="1" si="49"/>
        <v>3.0058686685577145E-4</v>
      </c>
    </row>
    <row r="201" spans="1:18" x14ac:dyDescent="0.2">
      <c r="A201" s="77"/>
      <c r="B201" s="77"/>
      <c r="C201" s="77"/>
      <c r="D201" s="78">
        <f t="shared" si="35"/>
        <v>0</v>
      </c>
      <c r="E201" s="78">
        <f t="shared" si="36"/>
        <v>0</v>
      </c>
      <c r="F201" s="23">
        <f t="shared" si="37"/>
        <v>0</v>
      </c>
      <c r="G201" s="23">
        <f t="shared" si="38"/>
        <v>0</v>
      </c>
      <c r="H201" s="23">
        <f t="shared" si="39"/>
        <v>0</v>
      </c>
      <c r="I201" s="23">
        <f t="shared" si="40"/>
        <v>0</v>
      </c>
      <c r="J201" s="23">
        <f t="shared" si="41"/>
        <v>0</v>
      </c>
      <c r="K201" s="23">
        <f t="shared" si="42"/>
        <v>0</v>
      </c>
      <c r="L201" s="23">
        <f t="shared" si="43"/>
        <v>0</v>
      </c>
      <c r="M201" s="23">
        <f t="shared" ca="1" si="44"/>
        <v>-3.0058686685577145E-4</v>
      </c>
      <c r="N201" s="23">
        <f t="shared" ca="1" si="45"/>
        <v>0</v>
      </c>
      <c r="O201" s="85">
        <f t="shared" ca="1" si="46"/>
        <v>0</v>
      </c>
      <c r="P201" s="23">
        <f t="shared" ca="1" si="47"/>
        <v>0</v>
      </c>
      <c r="Q201" s="23">
        <f t="shared" ca="1" si="48"/>
        <v>0</v>
      </c>
      <c r="R201" s="12">
        <f t="shared" ca="1" si="49"/>
        <v>3.0058686685577145E-4</v>
      </c>
    </row>
    <row r="202" spans="1:18" x14ac:dyDescent="0.2">
      <c r="A202" s="77"/>
      <c r="B202" s="77"/>
      <c r="C202" s="77"/>
      <c r="D202" s="78">
        <f t="shared" si="35"/>
        <v>0</v>
      </c>
      <c r="E202" s="78">
        <f t="shared" si="36"/>
        <v>0</v>
      </c>
      <c r="F202" s="23">
        <f t="shared" si="37"/>
        <v>0</v>
      </c>
      <c r="G202" s="23">
        <f t="shared" si="38"/>
        <v>0</v>
      </c>
      <c r="H202" s="23">
        <f t="shared" si="39"/>
        <v>0</v>
      </c>
      <c r="I202" s="23">
        <f t="shared" si="40"/>
        <v>0</v>
      </c>
      <c r="J202" s="23">
        <f t="shared" si="41"/>
        <v>0</v>
      </c>
      <c r="K202" s="23">
        <f t="shared" si="42"/>
        <v>0</v>
      </c>
      <c r="L202" s="23">
        <f t="shared" si="43"/>
        <v>0</v>
      </c>
      <c r="M202" s="23">
        <f t="shared" ca="1" si="44"/>
        <v>-3.0058686685577145E-4</v>
      </c>
      <c r="N202" s="23">
        <f t="shared" ca="1" si="45"/>
        <v>0</v>
      </c>
      <c r="O202" s="85">
        <f t="shared" ca="1" si="46"/>
        <v>0</v>
      </c>
      <c r="P202" s="23">
        <f t="shared" ca="1" si="47"/>
        <v>0</v>
      </c>
      <c r="Q202" s="23">
        <f t="shared" ca="1" si="48"/>
        <v>0</v>
      </c>
      <c r="R202" s="12">
        <f t="shared" ca="1" si="49"/>
        <v>3.0058686685577145E-4</v>
      </c>
    </row>
    <row r="203" spans="1:18" x14ac:dyDescent="0.2">
      <c r="A203" s="77"/>
      <c r="B203" s="77"/>
      <c r="C203" s="77"/>
      <c r="D203" s="78">
        <f t="shared" si="35"/>
        <v>0</v>
      </c>
      <c r="E203" s="78">
        <f t="shared" si="36"/>
        <v>0</v>
      </c>
      <c r="F203" s="23">
        <f t="shared" si="37"/>
        <v>0</v>
      </c>
      <c r="G203" s="23">
        <f t="shared" si="38"/>
        <v>0</v>
      </c>
      <c r="H203" s="23">
        <f t="shared" si="39"/>
        <v>0</v>
      </c>
      <c r="I203" s="23">
        <f t="shared" si="40"/>
        <v>0</v>
      </c>
      <c r="J203" s="23">
        <f t="shared" si="41"/>
        <v>0</v>
      </c>
      <c r="K203" s="23">
        <f t="shared" si="42"/>
        <v>0</v>
      </c>
      <c r="L203" s="23">
        <f t="shared" si="43"/>
        <v>0</v>
      </c>
      <c r="M203" s="23">
        <f t="shared" ca="1" si="44"/>
        <v>-3.0058686685577145E-4</v>
      </c>
      <c r="N203" s="23">
        <f t="shared" ca="1" si="45"/>
        <v>0</v>
      </c>
      <c r="O203" s="85">
        <f t="shared" ca="1" si="46"/>
        <v>0</v>
      </c>
      <c r="P203" s="23">
        <f t="shared" ca="1" si="47"/>
        <v>0</v>
      </c>
      <c r="Q203" s="23">
        <f t="shared" ca="1" si="48"/>
        <v>0</v>
      </c>
      <c r="R203" s="12">
        <f t="shared" ca="1" si="49"/>
        <v>3.0058686685577145E-4</v>
      </c>
    </row>
    <row r="204" spans="1:18" x14ac:dyDescent="0.2">
      <c r="A204" s="77"/>
      <c r="B204" s="77"/>
      <c r="C204" s="77"/>
      <c r="D204" s="78">
        <f t="shared" si="35"/>
        <v>0</v>
      </c>
      <c r="E204" s="78">
        <f t="shared" si="36"/>
        <v>0</v>
      </c>
      <c r="F204" s="23">
        <f t="shared" si="37"/>
        <v>0</v>
      </c>
      <c r="G204" s="23">
        <f t="shared" si="38"/>
        <v>0</v>
      </c>
      <c r="H204" s="23">
        <f t="shared" si="39"/>
        <v>0</v>
      </c>
      <c r="I204" s="23">
        <f t="shared" si="40"/>
        <v>0</v>
      </c>
      <c r="J204" s="23">
        <f t="shared" si="41"/>
        <v>0</v>
      </c>
      <c r="K204" s="23">
        <f t="shared" si="42"/>
        <v>0</v>
      </c>
      <c r="L204" s="23">
        <f t="shared" si="43"/>
        <v>0</v>
      </c>
      <c r="M204" s="23">
        <f t="shared" ca="1" si="44"/>
        <v>-3.0058686685577145E-4</v>
      </c>
      <c r="N204" s="23">
        <f t="shared" ca="1" si="45"/>
        <v>0</v>
      </c>
      <c r="O204" s="85">
        <f t="shared" ca="1" si="46"/>
        <v>0</v>
      </c>
      <c r="P204" s="23">
        <f t="shared" ca="1" si="47"/>
        <v>0</v>
      </c>
      <c r="Q204" s="23">
        <f t="shared" ca="1" si="48"/>
        <v>0</v>
      </c>
      <c r="R204" s="12">
        <f t="shared" ca="1" si="49"/>
        <v>3.0058686685577145E-4</v>
      </c>
    </row>
    <row r="205" spans="1:18" x14ac:dyDescent="0.2">
      <c r="A205" s="77"/>
      <c r="B205" s="77"/>
      <c r="C205" s="77"/>
      <c r="D205" s="78">
        <f t="shared" si="35"/>
        <v>0</v>
      </c>
      <c r="E205" s="78">
        <f t="shared" si="36"/>
        <v>0</v>
      </c>
      <c r="F205" s="23">
        <f t="shared" si="37"/>
        <v>0</v>
      </c>
      <c r="G205" s="23">
        <f t="shared" si="38"/>
        <v>0</v>
      </c>
      <c r="H205" s="23">
        <f t="shared" si="39"/>
        <v>0</v>
      </c>
      <c r="I205" s="23">
        <f t="shared" si="40"/>
        <v>0</v>
      </c>
      <c r="J205" s="23">
        <f t="shared" si="41"/>
        <v>0</v>
      </c>
      <c r="K205" s="23">
        <f t="shared" si="42"/>
        <v>0</v>
      </c>
      <c r="L205" s="23">
        <f t="shared" si="43"/>
        <v>0</v>
      </c>
      <c r="M205" s="23">
        <f t="shared" ca="1" si="44"/>
        <v>-3.0058686685577145E-4</v>
      </c>
      <c r="N205" s="23">
        <f t="shared" ca="1" si="45"/>
        <v>0</v>
      </c>
      <c r="O205" s="85">
        <f t="shared" ca="1" si="46"/>
        <v>0</v>
      </c>
      <c r="P205" s="23">
        <f t="shared" ca="1" si="47"/>
        <v>0</v>
      </c>
      <c r="Q205" s="23">
        <f t="shared" ca="1" si="48"/>
        <v>0</v>
      </c>
      <c r="R205" s="12">
        <f t="shared" ca="1" si="49"/>
        <v>3.0058686685577145E-4</v>
      </c>
    </row>
    <row r="206" spans="1:18" x14ac:dyDescent="0.2">
      <c r="A206" s="77"/>
      <c r="B206" s="77"/>
      <c r="C206" s="77"/>
      <c r="D206" s="78">
        <f t="shared" si="35"/>
        <v>0</v>
      </c>
      <c r="E206" s="78">
        <f t="shared" si="36"/>
        <v>0</v>
      </c>
      <c r="F206" s="23">
        <f t="shared" si="37"/>
        <v>0</v>
      </c>
      <c r="G206" s="23">
        <f t="shared" si="38"/>
        <v>0</v>
      </c>
      <c r="H206" s="23">
        <f t="shared" si="39"/>
        <v>0</v>
      </c>
      <c r="I206" s="23">
        <f t="shared" si="40"/>
        <v>0</v>
      </c>
      <c r="J206" s="23">
        <f t="shared" si="41"/>
        <v>0</v>
      </c>
      <c r="K206" s="23">
        <f t="shared" si="42"/>
        <v>0</v>
      </c>
      <c r="L206" s="23">
        <f t="shared" si="43"/>
        <v>0</v>
      </c>
      <c r="M206" s="23">
        <f t="shared" ca="1" si="44"/>
        <v>-3.0058686685577145E-4</v>
      </c>
      <c r="N206" s="23">
        <f t="shared" ca="1" si="45"/>
        <v>0</v>
      </c>
      <c r="O206" s="85">
        <f t="shared" ca="1" si="46"/>
        <v>0</v>
      </c>
      <c r="P206" s="23">
        <f t="shared" ca="1" si="47"/>
        <v>0</v>
      </c>
      <c r="Q206" s="23">
        <f t="shared" ca="1" si="48"/>
        <v>0</v>
      </c>
      <c r="R206" s="12">
        <f t="shared" ca="1" si="49"/>
        <v>3.0058686685577145E-4</v>
      </c>
    </row>
    <row r="207" spans="1:18" x14ac:dyDescent="0.2">
      <c r="A207" s="77"/>
      <c r="B207" s="77"/>
      <c r="C207" s="77"/>
      <c r="D207" s="78">
        <f t="shared" si="35"/>
        <v>0</v>
      </c>
      <c r="E207" s="78">
        <f t="shared" si="36"/>
        <v>0</v>
      </c>
      <c r="F207" s="23">
        <f t="shared" si="37"/>
        <v>0</v>
      </c>
      <c r="G207" s="23">
        <f t="shared" si="38"/>
        <v>0</v>
      </c>
      <c r="H207" s="23">
        <f t="shared" si="39"/>
        <v>0</v>
      </c>
      <c r="I207" s="23">
        <f t="shared" si="40"/>
        <v>0</v>
      </c>
      <c r="J207" s="23">
        <f t="shared" si="41"/>
        <v>0</v>
      </c>
      <c r="K207" s="23">
        <f t="shared" si="42"/>
        <v>0</v>
      </c>
      <c r="L207" s="23">
        <f t="shared" si="43"/>
        <v>0</v>
      </c>
      <c r="M207" s="23">
        <f t="shared" ca="1" si="44"/>
        <v>-3.0058686685577145E-4</v>
      </c>
      <c r="N207" s="23">
        <f t="shared" ca="1" si="45"/>
        <v>0</v>
      </c>
      <c r="O207" s="85">
        <f t="shared" ca="1" si="46"/>
        <v>0</v>
      </c>
      <c r="P207" s="23">
        <f t="shared" ca="1" si="47"/>
        <v>0</v>
      </c>
      <c r="Q207" s="23">
        <f t="shared" ca="1" si="48"/>
        <v>0</v>
      </c>
      <c r="R207" s="12">
        <f t="shared" ca="1" si="49"/>
        <v>3.0058686685577145E-4</v>
      </c>
    </row>
    <row r="208" spans="1:18" x14ac:dyDescent="0.2">
      <c r="A208" s="77"/>
      <c r="B208" s="77"/>
      <c r="C208" s="77"/>
      <c r="D208" s="78">
        <f t="shared" si="35"/>
        <v>0</v>
      </c>
      <c r="E208" s="78">
        <f t="shared" si="36"/>
        <v>0</v>
      </c>
      <c r="F208" s="23">
        <f t="shared" si="37"/>
        <v>0</v>
      </c>
      <c r="G208" s="23">
        <f t="shared" si="38"/>
        <v>0</v>
      </c>
      <c r="H208" s="23">
        <f t="shared" si="39"/>
        <v>0</v>
      </c>
      <c r="I208" s="23">
        <f t="shared" si="40"/>
        <v>0</v>
      </c>
      <c r="J208" s="23">
        <f t="shared" si="41"/>
        <v>0</v>
      </c>
      <c r="K208" s="23">
        <f t="shared" si="42"/>
        <v>0</v>
      </c>
      <c r="L208" s="23">
        <f t="shared" si="43"/>
        <v>0</v>
      </c>
      <c r="M208" s="23">
        <f t="shared" ca="1" si="44"/>
        <v>-3.0058686685577145E-4</v>
      </c>
      <c r="N208" s="23">
        <f t="shared" ca="1" si="45"/>
        <v>0</v>
      </c>
      <c r="O208" s="85">
        <f t="shared" ca="1" si="46"/>
        <v>0</v>
      </c>
      <c r="P208" s="23">
        <f t="shared" ca="1" si="47"/>
        <v>0</v>
      </c>
      <c r="Q208" s="23">
        <f t="shared" ca="1" si="48"/>
        <v>0</v>
      </c>
      <c r="R208" s="12">
        <f t="shared" ca="1" si="49"/>
        <v>3.0058686685577145E-4</v>
      </c>
    </row>
    <row r="209" spans="1:18" x14ac:dyDescent="0.2">
      <c r="A209" s="77"/>
      <c r="B209" s="77"/>
      <c r="C209" s="77"/>
      <c r="D209" s="78">
        <f t="shared" si="35"/>
        <v>0</v>
      </c>
      <c r="E209" s="78">
        <f t="shared" si="36"/>
        <v>0</v>
      </c>
      <c r="F209" s="23">
        <f t="shared" si="37"/>
        <v>0</v>
      </c>
      <c r="G209" s="23">
        <f t="shared" si="38"/>
        <v>0</v>
      </c>
      <c r="H209" s="23">
        <f t="shared" si="39"/>
        <v>0</v>
      </c>
      <c r="I209" s="23">
        <f t="shared" si="40"/>
        <v>0</v>
      </c>
      <c r="J209" s="23">
        <f t="shared" si="41"/>
        <v>0</v>
      </c>
      <c r="K209" s="23">
        <f t="shared" si="42"/>
        <v>0</v>
      </c>
      <c r="L209" s="23">
        <f t="shared" si="43"/>
        <v>0</v>
      </c>
      <c r="M209" s="23">
        <f t="shared" ca="1" si="44"/>
        <v>-3.0058686685577145E-4</v>
      </c>
      <c r="N209" s="23">
        <f t="shared" ca="1" si="45"/>
        <v>0</v>
      </c>
      <c r="O209" s="85">
        <f t="shared" ca="1" si="46"/>
        <v>0</v>
      </c>
      <c r="P209" s="23">
        <f t="shared" ca="1" si="47"/>
        <v>0</v>
      </c>
      <c r="Q209" s="23">
        <f t="shared" ca="1" si="48"/>
        <v>0</v>
      </c>
      <c r="R209" s="12">
        <f t="shared" ca="1" si="49"/>
        <v>3.0058686685577145E-4</v>
      </c>
    </row>
    <row r="210" spans="1:18" x14ac:dyDescent="0.2">
      <c r="A210" s="77"/>
      <c r="B210" s="77"/>
      <c r="C210" s="77"/>
      <c r="D210" s="78">
        <f t="shared" si="35"/>
        <v>0</v>
      </c>
      <c r="E210" s="78">
        <f t="shared" si="36"/>
        <v>0</v>
      </c>
      <c r="F210" s="23">
        <f t="shared" si="37"/>
        <v>0</v>
      </c>
      <c r="G210" s="23">
        <f t="shared" si="38"/>
        <v>0</v>
      </c>
      <c r="H210" s="23">
        <f t="shared" si="39"/>
        <v>0</v>
      </c>
      <c r="I210" s="23">
        <f t="shared" si="40"/>
        <v>0</v>
      </c>
      <c r="J210" s="23">
        <f t="shared" si="41"/>
        <v>0</v>
      </c>
      <c r="K210" s="23">
        <f t="shared" si="42"/>
        <v>0</v>
      </c>
      <c r="L210" s="23">
        <f t="shared" si="43"/>
        <v>0</v>
      </c>
      <c r="M210" s="23">
        <f t="shared" ca="1" si="44"/>
        <v>-3.0058686685577145E-4</v>
      </c>
      <c r="N210" s="23">
        <f t="shared" ca="1" si="45"/>
        <v>0</v>
      </c>
      <c r="O210" s="85">
        <f t="shared" ca="1" si="46"/>
        <v>0</v>
      </c>
      <c r="P210" s="23">
        <f t="shared" ca="1" si="47"/>
        <v>0</v>
      </c>
      <c r="Q210" s="23">
        <f t="shared" ca="1" si="48"/>
        <v>0</v>
      </c>
      <c r="R210" s="12">
        <f t="shared" ca="1" si="49"/>
        <v>3.0058686685577145E-4</v>
      </c>
    </row>
    <row r="211" spans="1:18" x14ac:dyDescent="0.2">
      <c r="A211" s="77"/>
      <c r="B211" s="77"/>
      <c r="C211" s="77"/>
      <c r="D211" s="78">
        <f t="shared" si="35"/>
        <v>0</v>
      </c>
      <c r="E211" s="78">
        <f t="shared" si="36"/>
        <v>0</v>
      </c>
      <c r="F211" s="23">
        <f t="shared" si="37"/>
        <v>0</v>
      </c>
      <c r="G211" s="23">
        <f t="shared" si="38"/>
        <v>0</v>
      </c>
      <c r="H211" s="23">
        <f t="shared" si="39"/>
        <v>0</v>
      </c>
      <c r="I211" s="23">
        <f t="shared" si="40"/>
        <v>0</v>
      </c>
      <c r="J211" s="23">
        <f t="shared" si="41"/>
        <v>0</v>
      </c>
      <c r="K211" s="23">
        <f t="shared" si="42"/>
        <v>0</v>
      </c>
      <c r="L211" s="23">
        <f t="shared" si="43"/>
        <v>0</v>
      </c>
      <c r="M211" s="23">
        <f t="shared" ca="1" si="44"/>
        <v>-3.0058686685577145E-4</v>
      </c>
      <c r="N211" s="23">
        <f t="shared" ca="1" si="45"/>
        <v>0</v>
      </c>
      <c r="O211" s="85">
        <f t="shared" ca="1" si="46"/>
        <v>0</v>
      </c>
      <c r="P211" s="23">
        <f t="shared" ca="1" si="47"/>
        <v>0</v>
      </c>
      <c r="Q211" s="23">
        <f t="shared" ca="1" si="48"/>
        <v>0</v>
      </c>
      <c r="R211" s="12">
        <f t="shared" ca="1" si="49"/>
        <v>3.0058686685577145E-4</v>
      </c>
    </row>
    <row r="212" spans="1:18" x14ac:dyDescent="0.2">
      <c r="A212" s="77"/>
      <c r="B212" s="77"/>
      <c r="C212" s="77"/>
      <c r="D212" s="78">
        <f t="shared" si="35"/>
        <v>0</v>
      </c>
      <c r="E212" s="78">
        <f t="shared" si="36"/>
        <v>0</v>
      </c>
      <c r="F212" s="23">
        <f t="shared" si="37"/>
        <v>0</v>
      </c>
      <c r="G212" s="23">
        <f t="shared" si="38"/>
        <v>0</v>
      </c>
      <c r="H212" s="23">
        <f t="shared" si="39"/>
        <v>0</v>
      </c>
      <c r="I212" s="23">
        <f t="shared" si="40"/>
        <v>0</v>
      </c>
      <c r="J212" s="23">
        <f t="shared" si="41"/>
        <v>0</v>
      </c>
      <c r="K212" s="23">
        <f t="shared" si="42"/>
        <v>0</v>
      </c>
      <c r="L212" s="23">
        <f t="shared" si="43"/>
        <v>0</v>
      </c>
      <c r="M212" s="23">
        <f t="shared" ca="1" si="44"/>
        <v>-3.0058686685577145E-4</v>
      </c>
      <c r="N212" s="23">
        <f t="shared" ca="1" si="45"/>
        <v>0</v>
      </c>
      <c r="O212" s="85">
        <f t="shared" ca="1" si="46"/>
        <v>0</v>
      </c>
      <c r="P212" s="23">
        <f t="shared" ca="1" si="47"/>
        <v>0</v>
      </c>
      <c r="Q212" s="23">
        <f t="shared" ca="1" si="48"/>
        <v>0</v>
      </c>
      <c r="R212" s="12">
        <f t="shared" ca="1" si="49"/>
        <v>3.0058686685577145E-4</v>
      </c>
    </row>
    <row r="213" spans="1:18" x14ac:dyDescent="0.2">
      <c r="A213" s="77"/>
      <c r="B213" s="77"/>
      <c r="C213" s="77"/>
      <c r="D213" s="78">
        <f t="shared" ref="D213:D276" si="50">A213/A$18</f>
        <v>0</v>
      </c>
      <c r="E213" s="78">
        <f t="shared" ref="E213:E276" si="51">B213/B$18</f>
        <v>0</v>
      </c>
      <c r="F213" s="23">
        <f t="shared" ref="F213:F276" si="52">$C213*D213</f>
        <v>0</v>
      </c>
      <c r="G213" s="23">
        <f t="shared" ref="G213:G276" si="53">$C213*E213</f>
        <v>0</v>
      </c>
      <c r="H213" s="23">
        <f t="shared" ref="H213:H276" si="54">C213*D213*D213</f>
        <v>0</v>
      </c>
      <c r="I213" s="23">
        <f t="shared" ref="I213:I276" si="55">C213*D213*D213*D213</f>
        <v>0</v>
      </c>
      <c r="J213" s="23">
        <f t="shared" ref="J213:J276" si="56">C213*D213*D213*D213*D213</f>
        <v>0</v>
      </c>
      <c r="K213" s="23">
        <f t="shared" ref="K213:K276" si="57">C213*E213*D213</f>
        <v>0</v>
      </c>
      <c r="L213" s="23">
        <f t="shared" ref="L213:L276" si="58">C213*E213*D213*D213</f>
        <v>0</v>
      </c>
      <c r="M213" s="23">
        <f t="shared" ref="M213:M276" ca="1" si="59">+E$4+E$5*D213+E$6*D213^2</f>
        <v>-3.0058686685577145E-4</v>
      </c>
      <c r="N213" s="23">
        <f t="shared" ref="N213:N276" ca="1" si="60">C213*(M213-E213)^2</f>
        <v>0</v>
      </c>
      <c r="O213" s="85">
        <f t="shared" ref="O213:O276" ca="1" si="61">(C213*O$1-O$2*F213+O$3*H213)^2</f>
        <v>0</v>
      </c>
      <c r="P213" s="23">
        <f t="shared" ref="P213:P276" ca="1" si="62">(-C213*O$2+O$4*F213-O$5*H213)^2</f>
        <v>0</v>
      </c>
      <c r="Q213" s="23">
        <f t="shared" ref="Q213:Q276" ca="1" si="63">+(C213*O$3-F213*O$5+H213*O$6)^2</f>
        <v>0</v>
      </c>
      <c r="R213" s="12">
        <f t="shared" ref="R213:R276" ca="1" si="64">+E213-M213</f>
        <v>3.0058686685577145E-4</v>
      </c>
    </row>
    <row r="214" spans="1:18" x14ac:dyDescent="0.2">
      <c r="A214" s="77"/>
      <c r="B214" s="77"/>
      <c r="C214" s="77"/>
      <c r="D214" s="78">
        <f t="shared" si="50"/>
        <v>0</v>
      </c>
      <c r="E214" s="78">
        <f t="shared" si="51"/>
        <v>0</v>
      </c>
      <c r="F214" s="23">
        <f t="shared" si="52"/>
        <v>0</v>
      </c>
      <c r="G214" s="23">
        <f t="shared" si="53"/>
        <v>0</v>
      </c>
      <c r="H214" s="23">
        <f t="shared" si="54"/>
        <v>0</v>
      </c>
      <c r="I214" s="23">
        <f t="shared" si="55"/>
        <v>0</v>
      </c>
      <c r="J214" s="23">
        <f t="shared" si="56"/>
        <v>0</v>
      </c>
      <c r="K214" s="23">
        <f t="shared" si="57"/>
        <v>0</v>
      </c>
      <c r="L214" s="23">
        <f t="shared" si="58"/>
        <v>0</v>
      </c>
      <c r="M214" s="23">
        <f t="shared" ca="1" si="59"/>
        <v>-3.0058686685577145E-4</v>
      </c>
      <c r="N214" s="23">
        <f t="shared" ca="1" si="60"/>
        <v>0</v>
      </c>
      <c r="O214" s="85">
        <f t="shared" ca="1" si="61"/>
        <v>0</v>
      </c>
      <c r="P214" s="23">
        <f t="shared" ca="1" si="62"/>
        <v>0</v>
      </c>
      <c r="Q214" s="23">
        <f t="shared" ca="1" si="63"/>
        <v>0</v>
      </c>
      <c r="R214" s="12">
        <f t="shared" ca="1" si="64"/>
        <v>3.0058686685577145E-4</v>
      </c>
    </row>
    <row r="215" spans="1:18" x14ac:dyDescent="0.2">
      <c r="A215" s="77"/>
      <c r="B215" s="77"/>
      <c r="C215" s="77"/>
      <c r="D215" s="78">
        <f t="shared" si="50"/>
        <v>0</v>
      </c>
      <c r="E215" s="78">
        <f t="shared" si="51"/>
        <v>0</v>
      </c>
      <c r="F215" s="23">
        <f t="shared" si="52"/>
        <v>0</v>
      </c>
      <c r="G215" s="23">
        <f t="shared" si="53"/>
        <v>0</v>
      </c>
      <c r="H215" s="23">
        <f t="shared" si="54"/>
        <v>0</v>
      </c>
      <c r="I215" s="23">
        <f t="shared" si="55"/>
        <v>0</v>
      </c>
      <c r="J215" s="23">
        <f t="shared" si="56"/>
        <v>0</v>
      </c>
      <c r="K215" s="23">
        <f t="shared" si="57"/>
        <v>0</v>
      </c>
      <c r="L215" s="23">
        <f t="shared" si="58"/>
        <v>0</v>
      </c>
      <c r="M215" s="23">
        <f t="shared" ca="1" si="59"/>
        <v>-3.0058686685577145E-4</v>
      </c>
      <c r="N215" s="23">
        <f t="shared" ca="1" si="60"/>
        <v>0</v>
      </c>
      <c r="O215" s="85">
        <f t="shared" ca="1" si="61"/>
        <v>0</v>
      </c>
      <c r="P215" s="23">
        <f t="shared" ca="1" si="62"/>
        <v>0</v>
      </c>
      <c r="Q215" s="23">
        <f t="shared" ca="1" si="63"/>
        <v>0</v>
      </c>
      <c r="R215" s="12">
        <f t="shared" ca="1" si="64"/>
        <v>3.0058686685577145E-4</v>
      </c>
    </row>
    <row r="216" spans="1:18" x14ac:dyDescent="0.2">
      <c r="A216" s="77"/>
      <c r="B216" s="77"/>
      <c r="C216" s="77"/>
      <c r="D216" s="78">
        <f t="shared" si="50"/>
        <v>0</v>
      </c>
      <c r="E216" s="78">
        <f t="shared" si="51"/>
        <v>0</v>
      </c>
      <c r="F216" s="23">
        <f t="shared" si="52"/>
        <v>0</v>
      </c>
      <c r="G216" s="23">
        <f t="shared" si="53"/>
        <v>0</v>
      </c>
      <c r="H216" s="23">
        <f t="shared" si="54"/>
        <v>0</v>
      </c>
      <c r="I216" s="23">
        <f t="shared" si="55"/>
        <v>0</v>
      </c>
      <c r="J216" s="23">
        <f t="shared" si="56"/>
        <v>0</v>
      </c>
      <c r="K216" s="23">
        <f t="shared" si="57"/>
        <v>0</v>
      </c>
      <c r="L216" s="23">
        <f t="shared" si="58"/>
        <v>0</v>
      </c>
      <c r="M216" s="23">
        <f t="shared" ca="1" si="59"/>
        <v>-3.0058686685577145E-4</v>
      </c>
      <c r="N216" s="23">
        <f t="shared" ca="1" si="60"/>
        <v>0</v>
      </c>
      <c r="O216" s="85">
        <f t="shared" ca="1" si="61"/>
        <v>0</v>
      </c>
      <c r="P216" s="23">
        <f t="shared" ca="1" si="62"/>
        <v>0</v>
      </c>
      <c r="Q216" s="23">
        <f t="shared" ca="1" si="63"/>
        <v>0</v>
      </c>
      <c r="R216" s="12">
        <f t="shared" ca="1" si="64"/>
        <v>3.0058686685577145E-4</v>
      </c>
    </row>
    <row r="217" spans="1:18" x14ac:dyDescent="0.2">
      <c r="A217" s="77"/>
      <c r="B217" s="77"/>
      <c r="C217" s="77"/>
      <c r="D217" s="78">
        <f t="shared" si="50"/>
        <v>0</v>
      </c>
      <c r="E217" s="78">
        <f t="shared" si="51"/>
        <v>0</v>
      </c>
      <c r="F217" s="23">
        <f t="shared" si="52"/>
        <v>0</v>
      </c>
      <c r="G217" s="23">
        <f t="shared" si="53"/>
        <v>0</v>
      </c>
      <c r="H217" s="23">
        <f t="shared" si="54"/>
        <v>0</v>
      </c>
      <c r="I217" s="23">
        <f t="shared" si="55"/>
        <v>0</v>
      </c>
      <c r="J217" s="23">
        <f t="shared" si="56"/>
        <v>0</v>
      </c>
      <c r="K217" s="23">
        <f t="shared" si="57"/>
        <v>0</v>
      </c>
      <c r="L217" s="23">
        <f t="shared" si="58"/>
        <v>0</v>
      </c>
      <c r="M217" s="23">
        <f t="shared" ca="1" si="59"/>
        <v>-3.0058686685577145E-4</v>
      </c>
      <c r="N217" s="23">
        <f t="shared" ca="1" si="60"/>
        <v>0</v>
      </c>
      <c r="O217" s="85">
        <f t="shared" ca="1" si="61"/>
        <v>0</v>
      </c>
      <c r="P217" s="23">
        <f t="shared" ca="1" si="62"/>
        <v>0</v>
      </c>
      <c r="Q217" s="23">
        <f t="shared" ca="1" si="63"/>
        <v>0</v>
      </c>
      <c r="R217" s="12">
        <f t="shared" ca="1" si="64"/>
        <v>3.0058686685577145E-4</v>
      </c>
    </row>
    <row r="218" spans="1:18" x14ac:dyDescent="0.2">
      <c r="A218" s="77"/>
      <c r="B218" s="77"/>
      <c r="C218" s="77"/>
      <c r="D218" s="78">
        <f t="shared" si="50"/>
        <v>0</v>
      </c>
      <c r="E218" s="78">
        <f t="shared" si="51"/>
        <v>0</v>
      </c>
      <c r="F218" s="23">
        <f t="shared" si="52"/>
        <v>0</v>
      </c>
      <c r="G218" s="23">
        <f t="shared" si="53"/>
        <v>0</v>
      </c>
      <c r="H218" s="23">
        <f t="shared" si="54"/>
        <v>0</v>
      </c>
      <c r="I218" s="23">
        <f t="shared" si="55"/>
        <v>0</v>
      </c>
      <c r="J218" s="23">
        <f t="shared" si="56"/>
        <v>0</v>
      </c>
      <c r="K218" s="23">
        <f t="shared" si="57"/>
        <v>0</v>
      </c>
      <c r="L218" s="23">
        <f t="shared" si="58"/>
        <v>0</v>
      </c>
      <c r="M218" s="23">
        <f t="shared" ca="1" si="59"/>
        <v>-3.0058686685577145E-4</v>
      </c>
      <c r="N218" s="23">
        <f t="shared" ca="1" si="60"/>
        <v>0</v>
      </c>
      <c r="O218" s="85">
        <f t="shared" ca="1" si="61"/>
        <v>0</v>
      </c>
      <c r="P218" s="23">
        <f t="shared" ca="1" si="62"/>
        <v>0</v>
      </c>
      <c r="Q218" s="23">
        <f t="shared" ca="1" si="63"/>
        <v>0</v>
      </c>
      <c r="R218" s="12">
        <f t="shared" ca="1" si="64"/>
        <v>3.0058686685577145E-4</v>
      </c>
    </row>
    <row r="219" spans="1:18" x14ac:dyDescent="0.2">
      <c r="A219" s="77"/>
      <c r="B219" s="77"/>
      <c r="C219" s="77"/>
      <c r="D219" s="78">
        <f t="shared" si="50"/>
        <v>0</v>
      </c>
      <c r="E219" s="78">
        <f t="shared" si="51"/>
        <v>0</v>
      </c>
      <c r="F219" s="23">
        <f t="shared" si="52"/>
        <v>0</v>
      </c>
      <c r="G219" s="23">
        <f t="shared" si="53"/>
        <v>0</v>
      </c>
      <c r="H219" s="23">
        <f t="shared" si="54"/>
        <v>0</v>
      </c>
      <c r="I219" s="23">
        <f t="shared" si="55"/>
        <v>0</v>
      </c>
      <c r="J219" s="23">
        <f t="shared" si="56"/>
        <v>0</v>
      </c>
      <c r="K219" s="23">
        <f t="shared" si="57"/>
        <v>0</v>
      </c>
      <c r="L219" s="23">
        <f t="shared" si="58"/>
        <v>0</v>
      </c>
      <c r="M219" s="23">
        <f t="shared" ca="1" si="59"/>
        <v>-3.0058686685577145E-4</v>
      </c>
      <c r="N219" s="23">
        <f t="shared" ca="1" si="60"/>
        <v>0</v>
      </c>
      <c r="O219" s="85">
        <f t="shared" ca="1" si="61"/>
        <v>0</v>
      </c>
      <c r="P219" s="23">
        <f t="shared" ca="1" si="62"/>
        <v>0</v>
      </c>
      <c r="Q219" s="23">
        <f t="shared" ca="1" si="63"/>
        <v>0</v>
      </c>
      <c r="R219" s="12">
        <f t="shared" ca="1" si="64"/>
        <v>3.0058686685577145E-4</v>
      </c>
    </row>
    <row r="220" spans="1:18" x14ac:dyDescent="0.2">
      <c r="A220" s="77"/>
      <c r="B220" s="77"/>
      <c r="C220" s="77"/>
      <c r="D220" s="78">
        <f t="shared" si="50"/>
        <v>0</v>
      </c>
      <c r="E220" s="78">
        <f t="shared" si="51"/>
        <v>0</v>
      </c>
      <c r="F220" s="23">
        <f t="shared" si="52"/>
        <v>0</v>
      </c>
      <c r="G220" s="23">
        <f t="shared" si="53"/>
        <v>0</v>
      </c>
      <c r="H220" s="23">
        <f t="shared" si="54"/>
        <v>0</v>
      </c>
      <c r="I220" s="23">
        <f t="shared" si="55"/>
        <v>0</v>
      </c>
      <c r="J220" s="23">
        <f t="shared" si="56"/>
        <v>0</v>
      </c>
      <c r="K220" s="23">
        <f t="shared" si="57"/>
        <v>0</v>
      </c>
      <c r="L220" s="23">
        <f t="shared" si="58"/>
        <v>0</v>
      </c>
      <c r="M220" s="23">
        <f t="shared" ca="1" si="59"/>
        <v>-3.0058686685577145E-4</v>
      </c>
      <c r="N220" s="23">
        <f t="shared" ca="1" si="60"/>
        <v>0</v>
      </c>
      <c r="O220" s="85">
        <f t="shared" ca="1" si="61"/>
        <v>0</v>
      </c>
      <c r="P220" s="23">
        <f t="shared" ca="1" si="62"/>
        <v>0</v>
      </c>
      <c r="Q220" s="23">
        <f t="shared" ca="1" si="63"/>
        <v>0</v>
      </c>
      <c r="R220" s="12">
        <f t="shared" ca="1" si="64"/>
        <v>3.0058686685577145E-4</v>
      </c>
    </row>
    <row r="221" spans="1:18" x14ac:dyDescent="0.2">
      <c r="A221" s="77"/>
      <c r="B221" s="77"/>
      <c r="C221" s="77"/>
      <c r="D221" s="78">
        <f t="shared" si="50"/>
        <v>0</v>
      </c>
      <c r="E221" s="78">
        <f t="shared" si="51"/>
        <v>0</v>
      </c>
      <c r="F221" s="23">
        <f t="shared" si="52"/>
        <v>0</v>
      </c>
      <c r="G221" s="23">
        <f t="shared" si="53"/>
        <v>0</v>
      </c>
      <c r="H221" s="23">
        <f t="shared" si="54"/>
        <v>0</v>
      </c>
      <c r="I221" s="23">
        <f t="shared" si="55"/>
        <v>0</v>
      </c>
      <c r="J221" s="23">
        <f t="shared" si="56"/>
        <v>0</v>
      </c>
      <c r="K221" s="23">
        <f t="shared" si="57"/>
        <v>0</v>
      </c>
      <c r="L221" s="23">
        <f t="shared" si="58"/>
        <v>0</v>
      </c>
      <c r="M221" s="23">
        <f t="shared" ca="1" si="59"/>
        <v>-3.0058686685577145E-4</v>
      </c>
      <c r="N221" s="23">
        <f t="shared" ca="1" si="60"/>
        <v>0</v>
      </c>
      <c r="O221" s="85">
        <f t="shared" ca="1" si="61"/>
        <v>0</v>
      </c>
      <c r="P221" s="23">
        <f t="shared" ca="1" si="62"/>
        <v>0</v>
      </c>
      <c r="Q221" s="23">
        <f t="shared" ca="1" si="63"/>
        <v>0</v>
      </c>
      <c r="R221" s="12">
        <f t="shared" ca="1" si="64"/>
        <v>3.0058686685577145E-4</v>
      </c>
    </row>
    <row r="222" spans="1:18" x14ac:dyDescent="0.2">
      <c r="A222" s="77"/>
      <c r="B222" s="77"/>
      <c r="C222" s="77"/>
      <c r="D222" s="78">
        <f t="shared" si="50"/>
        <v>0</v>
      </c>
      <c r="E222" s="78">
        <f t="shared" si="51"/>
        <v>0</v>
      </c>
      <c r="F222" s="23">
        <f t="shared" si="52"/>
        <v>0</v>
      </c>
      <c r="G222" s="23">
        <f t="shared" si="53"/>
        <v>0</v>
      </c>
      <c r="H222" s="23">
        <f t="shared" si="54"/>
        <v>0</v>
      </c>
      <c r="I222" s="23">
        <f t="shared" si="55"/>
        <v>0</v>
      </c>
      <c r="J222" s="23">
        <f t="shared" si="56"/>
        <v>0</v>
      </c>
      <c r="K222" s="23">
        <f t="shared" si="57"/>
        <v>0</v>
      </c>
      <c r="L222" s="23">
        <f t="shared" si="58"/>
        <v>0</v>
      </c>
      <c r="M222" s="23">
        <f t="shared" ca="1" si="59"/>
        <v>-3.0058686685577145E-4</v>
      </c>
      <c r="N222" s="23">
        <f t="shared" ca="1" si="60"/>
        <v>0</v>
      </c>
      <c r="O222" s="85">
        <f t="shared" ca="1" si="61"/>
        <v>0</v>
      </c>
      <c r="P222" s="23">
        <f t="shared" ca="1" si="62"/>
        <v>0</v>
      </c>
      <c r="Q222" s="23">
        <f t="shared" ca="1" si="63"/>
        <v>0</v>
      </c>
      <c r="R222" s="12">
        <f t="shared" ca="1" si="64"/>
        <v>3.0058686685577145E-4</v>
      </c>
    </row>
    <row r="223" spans="1:18" x14ac:dyDescent="0.2">
      <c r="A223" s="77"/>
      <c r="B223" s="77"/>
      <c r="C223" s="77"/>
      <c r="D223" s="78">
        <f t="shared" si="50"/>
        <v>0</v>
      </c>
      <c r="E223" s="78">
        <f t="shared" si="51"/>
        <v>0</v>
      </c>
      <c r="F223" s="23">
        <f t="shared" si="52"/>
        <v>0</v>
      </c>
      <c r="G223" s="23">
        <f t="shared" si="53"/>
        <v>0</v>
      </c>
      <c r="H223" s="23">
        <f t="shared" si="54"/>
        <v>0</v>
      </c>
      <c r="I223" s="23">
        <f t="shared" si="55"/>
        <v>0</v>
      </c>
      <c r="J223" s="23">
        <f t="shared" si="56"/>
        <v>0</v>
      </c>
      <c r="K223" s="23">
        <f t="shared" si="57"/>
        <v>0</v>
      </c>
      <c r="L223" s="23">
        <f t="shared" si="58"/>
        <v>0</v>
      </c>
      <c r="M223" s="23">
        <f t="shared" ca="1" si="59"/>
        <v>-3.0058686685577145E-4</v>
      </c>
      <c r="N223" s="23">
        <f t="shared" ca="1" si="60"/>
        <v>0</v>
      </c>
      <c r="O223" s="85">
        <f t="shared" ca="1" si="61"/>
        <v>0</v>
      </c>
      <c r="P223" s="23">
        <f t="shared" ca="1" si="62"/>
        <v>0</v>
      </c>
      <c r="Q223" s="23">
        <f t="shared" ca="1" si="63"/>
        <v>0</v>
      </c>
      <c r="R223" s="12">
        <f t="shared" ca="1" si="64"/>
        <v>3.0058686685577145E-4</v>
      </c>
    </row>
    <row r="224" spans="1:18" x14ac:dyDescent="0.2">
      <c r="A224" s="77"/>
      <c r="B224" s="77"/>
      <c r="C224" s="77"/>
      <c r="D224" s="78">
        <f t="shared" si="50"/>
        <v>0</v>
      </c>
      <c r="E224" s="78">
        <f t="shared" si="51"/>
        <v>0</v>
      </c>
      <c r="F224" s="23">
        <f t="shared" si="52"/>
        <v>0</v>
      </c>
      <c r="G224" s="23">
        <f t="shared" si="53"/>
        <v>0</v>
      </c>
      <c r="H224" s="23">
        <f t="shared" si="54"/>
        <v>0</v>
      </c>
      <c r="I224" s="23">
        <f t="shared" si="55"/>
        <v>0</v>
      </c>
      <c r="J224" s="23">
        <f t="shared" si="56"/>
        <v>0</v>
      </c>
      <c r="K224" s="23">
        <f t="shared" si="57"/>
        <v>0</v>
      </c>
      <c r="L224" s="23">
        <f t="shared" si="58"/>
        <v>0</v>
      </c>
      <c r="M224" s="23">
        <f t="shared" ca="1" si="59"/>
        <v>-3.0058686685577145E-4</v>
      </c>
      <c r="N224" s="23">
        <f t="shared" ca="1" si="60"/>
        <v>0</v>
      </c>
      <c r="O224" s="85">
        <f t="shared" ca="1" si="61"/>
        <v>0</v>
      </c>
      <c r="P224" s="23">
        <f t="shared" ca="1" si="62"/>
        <v>0</v>
      </c>
      <c r="Q224" s="23">
        <f t="shared" ca="1" si="63"/>
        <v>0</v>
      </c>
      <c r="R224" s="12">
        <f t="shared" ca="1" si="64"/>
        <v>3.0058686685577145E-4</v>
      </c>
    </row>
    <row r="225" spans="1:18" x14ac:dyDescent="0.2">
      <c r="A225" s="77"/>
      <c r="B225" s="77"/>
      <c r="C225" s="77"/>
      <c r="D225" s="78">
        <f t="shared" si="50"/>
        <v>0</v>
      </c>
      <c r="E225" s="78">
        <f t="shared" si="51"/>
        <v>0</v>
      </c>
      <c r="F225" s="23">
        <f t="shared" si="52"/>
        <v>0</v>
      </c>
      <c r="G225" s="23">
        <f t="shared" si="53"/>
        <v>0</v>
      </c>
      <c r="H225" s="23">
        <f t="shared" si="54"/>
        <v>0</v>
      </c>
      <c r="I225" s="23">
        <f t="shared" si="55"/>
        <v>0</v>
      </c>
      <c r="J225" s="23">
        <f t="shared" si="56"/>
        <v>0</v>
      </c>
      <c r="K225" s="23">
        <f t="shared" si="57"/>
        <v>0</v>
      </c>
      <c r="L225" s="23">
        <f t="shared" si="58"/>
        <v>0</v>
      </c>
      <c r="M225" s="23">
        <f t="shared" ca="1" si="59"/>
        <v>-3.0058686685577145E-4</v>
      </c>
      <c r="N225" s="23">
        <f t="shared" ca="1" si="60"/>
        <v>0</v>
      </c>
      <c r="O225" s="85">
        <f t="shared" ca="1" si="61"/>
        <v>0</v>
      </c>
      <c r="P225" s="23">
        <f t="shared" ca="1" si="62"/>
        <v>0</v>
      </c>
      <c r="Q225" s="23">
        <f t="shared" ca="1" si="63"/>
        <v>0</v>
      </c>
      <c r="R225" s="12">
        <f t="shared" ca="1" si="64"/>
        <v>3.0058686685577145E-4</v>
      </c>
    </row>
    <row r="226" spans="1:18" x14ac:dyDescent="0.2">
      <c r="A226" s="77"/>
      <c r="B226" s="77"/>
      <c r="C226" s="77"/>
      <c r="D226" s="78">
        <f t="shared" si="50"/>
        <v>0</v>
      </c>
      <c r="E226" s="78">
        <f t="shared" si="51"/>
        <v>0</v>
      </c>
      <c r="F226" s="23">
        <f t="shared" si="52"/>
        <v>0</v>
      </c>
      <c r="G226" s="23">
        <f t="shared" si="53"/>
        <v>0</v>
      </c>
      <c r="H226" s="23">
        <f t="shared" si="54"/>
        <v>0</v>
      </c>
      <c r="I226" s="23">
        <f t="shared" si="55"/>
        <v>0</v>
      </c>
      <c r="J226" s="23">
        <f t="shared" si="56"/>
        <v>0</v>
      </c>
      <c r="K226" s="23">
        <f t="shared" si="57"/>
        <v>0</v>
      </c>
      <c r="L226" s="23">
        <f t="shared" si="58"/>
        <v>0</v>
      </c>
      <c r="M226" s="23">
        <f t="shared" ca="1" si="59"/>
        <v>-3.0058686685577145E-4</v>
      </c>
      <c r="N226" s="23">
        <f t="shared" ca="1" si="60"/>
        <v>0</v>
      </c>
      <c r="O226" s="85">
        <f t="shared" ca="1" si="61"/>
        <v>0</v>
      </c>
      <c r="P226" s="23">
        <f t="shared" ca="1" si="62"/>
        <v>0</v>
      </c>
      <c r="Q226" s="23">
        <f t="shared" ca="1" si="63"/>
        <v>0</v>
      </c>
      <c r="R226" s="12">
        <f t="shared" ca="1" si="64"/>
        <v>3.0058686685577145E-4</v>
      </c>
    </row>
    <row r="227" spans="1:18" x14ac:dyDescent="0.2">
      <c r="A227" s="77"/>
      <c r="B227" s="77"/>
      <c r="C227" s="77"/>
      <c r="D227" s="78">
        <f t="shared" si="50"/>
        <v>0</v>
      </c>
      <c r="E227" s="78">
        <f t="shared" si="51"/>
        <v>0</v>
      </c>
      <c r="F227" s="23">
        <f t="shared" si="52"/>
        <v>0</v>
      </c>
      <c r="G227" s="23">
        <f t="shared" si="53"/>
        <v>0</v>
      </c>
      <c r="H227" s="23">
        <f t="shared" si="54"/>
        <v>0</v>
      </c>
      <c r="I227" s="23">
        <f t="shared" si="55"/>
        <v>0</v>
      </c>
      <c r="J227" s="23">
        <f t="shared" si="56"/>
        <v>0</v>
      </c>
      <c r="K227" s="23">
        <f t="shared" si="57"/>
        <v>0</v>
      </c>
      <c r="L227" s="23">
        <f t="shared" si="58"/>
        <v>0</v>
      </c>
      <c r="M227" s="23">
        <f t="shared" ca="1" si="59"/>
        <v>-3.0058686685577145E-4</v>
      </c>
      <c r="N227" s="23">
        <f t="shared" ca="1" si="60"/>
        <v>0</v>
      </c>
      <c r="O227" s="85">
        <f t="shared" ca="1" si="61"/>
        <v>0</v>
      </c>
      <c r="P227" s="23">
        <f t="shared" ca="1" si="62"/>
        <v>0</v>
      </c>
      <c r="Q227" s="23">
        <f t="shared" ca="1" si="63"/>
        <v>0</v>
      </c>
      <c r="R227" s="12">
        <f t="shared" ca="1" si="64"/>
        <v>3.0058686685577145E-4</v>
      </c>
    </row>
    <row r="228" spans="1:18" x14ac:dyDescent="0.2">
      <c r="A228" s="77"/>
      <c r="B228" s="77"/>
      <c r="C228" s="77"/>
      <c r="D228" s="78">
        <f t="shared" si="50"/>
        <v>0</v>
      </c>
      <c r="E228" s="78">
        <f t="shared" si="51"/>
        <v>0</v>
      </c>
      <c r="F228" s="23">
        <f t="shared" si="52"/>
        <v>0</v>
      </c>
      <c r="G228" s="23">
        <f t="shared" si="53"/>
        <v>0</v>
      </c>
      <c r="H228" s="23">
        <f t="shared" si="54"/>
        <v>0</v>
      </c>
      <c r="I228" s="23">
        <f t="shared" si="55"/>
        <v>0</v>
      </c>
      <c r="J228" s="23">
        <f t="shared" si="56"/>
        <v>0</v>
      </c>
      <c r="K228" s="23">
        <f t="shared" si="57"/>
        <v>0</v>
      </c>
      <c r="L228" s="23">
        <f t="shared" si="58"/>
        <v>0</v>
      </c>
      <c r="M228" s="23">
        <f t="shared" ca="1" si="59"/>
        <v>-3.0058686685577145E-4</v>
      </c>
      <c r="N228" s="23">
        <f t="shared" ca="1" si="60"/>
        <v>0</v>
      </c>
      <c r="O228" s="85">
        <f t="shared" ca="1" si="61"/>
        <v>0</v>
      </c>
      <c r="P228" s="23">
        <f t="shared" ca="1" si="62"/>
        <v>0</v>
      </c>
      <c r="Q228" s="23">
        <f t="shared" ca="1" si="63"/>
        <v>0</v>
      </c>
      <c r="R228" s="12">
        <f t="shared" ca="1" si="64"/>
        <v>3.0058686685577145E-4</v>
      </c>
    </row>
    <row r="229" spans="1:18" x14ac:dyDescent="0.2">
      <c r="A229" s="77"/>
      <c r="B229" s="77"/>
      <c r="C229" s="77"/>
      <c r="D229" s="78">
        <f t="shared" si="50"/>
        <v>0</v>
      </c>
      <c r="E229" s="78">
        <f t="shared" si="51"/>
        <v>0</v>
      </c>
      <c r="F229" s="23">
        <f t="shared" si="52"/>
        <v>0</v>
      </c>
      <c r="G229" s="23">
        <f t="shared" si="53"/>
        <v>0</v>
      </c>
      <c r="H229" s="23">
        <f t="shared" si="54"/>
        <v>0</v>
      </c>
      <c r="I229" s="23">
        <f t="shared" si="55"/>
        <v>0</v>
      </c>
      <c r="J229" s="23">
        <f t="shared" si="56"/>
        <v>0</v>
      </c>
      <c r="K229" s="23">
        <f t="shared" si="57"/>
        <v>0</v>
      </c>
      <c r="L229" s="23">
        <f t="shared" si="58"/>
        <v>0</v>
      </c>
      <c r="M229" s="23">
        <f t="shared" ca="1" si="59"/>
        <v>-3.0058686685577145E-4</v>
      </c>
      <c r="N229" s="23">
        <f t="shared" ca="1" si="60"/>
        <v>0</v>
      </c>
      <c r="O229" s="85">
        <f t="shared" ca="1" si="61"/>
        <v>0</v>
      </c>
      <c r="P229" s="23">
        <f t="shared" ca="1" si="62"/>
        <v>0</v>
      </c>
      <c r="Q229" s="23">
        <f t="shared" ca="1" si="63"/>
        <v>0</v>
      </c>
      <c r="R229" s="12">
        <f t="shared" ca="1" si="64"/>
        <v>3.0058686685577145E-4</v>
      </c>
    </row>
    <row r="230" spans="1:18" x14ac:dyDescent="0.2">
      <c r="A230" s="77"/>
      <c r="B230" s="77"/>
      <c r="C230" s="77"/>
      <c r="D230" s="78">
        <f t="shared" si="50"/>
        <v>0</v>
      </c>
      <c r="E230" s="78">
        <f t="shared" si="51"/>
        <v>0</v>
      </c>
      <c r="F230" s="23">
        <f t="shared" si="52"/>
        <v>0</v>
      </c>
      <c r="G230" s="23">
        <f t="shared" si="53"/>
        <v>0</v>
      </c>
      <c r="H230" s="23">
        <f t="shared" si="54"/>
        <v>0</v>
      </c>
      <c r="I230" s="23">
        <f t="shared" si="55"/>
        <v>0</v>
      </c>
      <c r="J230" s="23">
        <f t="shared" si="56"/>
        <v>0</v>
      </c>
      <c r="K230" s="23">
        <f t="shared" si="57"/>
        <v>0</v>
      </c>
      <c r="L230" s="23">
        <f t="shared" si="58"/>
        <v>0</v>
      </c>
      <c r="M230" s="23">
        <f t="shared" ca="1" si="59"/>
        <v>-3.0058686685577145E-4</v>
      </c>
      <c r="N230" s="23">
        <f t="shared" ca="1" si="60"/>
        <v>0</v>
      </c>
      <c r="O230" s="85">
        <f t="shared" ca="1" si="61"/>
        <v>0</v>
      </c>
      <c r="P230" s="23">
        <f t="shared" ca="1" si="62"/>
        <v>0</v>
      </c>
      <c r="Q230" s="23">
        <f t="shared" ca="1" si="63"/>
        <v>0</v>
      </c>
      <c r="R230" s="12">
        <f t="shared" ca="1" si="64"/>
        <v>3.0058686685577145E-4</v>
      </c>
    </row>
    <row r="231" spans="1:18" x14ac:dyDescent="0.2">
      <c r="A231" s="77"/>
      <c r="B231" s="77"/>
      <c r="C231" s="77"/>
      <c r="D231" s="78">
        <f t="shared" si="50"/>
        <v>0</v>
      </c>
      <c r="E231" s="78">
        <f t="shared" si="51"/>
        <v>0</v>
      </c>
      <c r="F231" s="23">
        <f t="shared" si="52"/>
        <v>0</v>
      </c>
      <c r="G231" s="23">
        <f t="shared" si="53"/>
        <v>0</v>
      </c>
      <c r="H231" s="23">
        <f t="shared" si="54"/>
        <v>0</v>
      </c>
      <c r="I231" s="23">
        <f t="shared" si="55"/>
        <v>0</v>
      </c>
      <c r="J231" s="23">
        <f t="shared" si="56"/>
        <v>0</v>
      </c>
      <c r="K231" s="23">
        <f t="shared" si="57"/>
        <v>0</v>
      </c>
      <c r="L231" s="23">
        <f t="shared" si="58"/>
        <v>0</v>
      </c>
      <c r="M231" s="23">
        <f t="shared" ca="1" si="59"/>
        <v>-3.0058686685577145E-4</v>
      </c>
      <c r="N231" s="23">
        <f t="shared" ca="1" si="60"/>
        <v>0</v>
      </c>
      <c r="O231" s="85">
        <f t="shared" ca="1" si="61"/>
        <v>0</v>
      </c>
      <c r="P231" s="23">
        <f t="shared" ca="1" si="62"/>
        <v>0</v>
      </c>
      <c r="Q231" s="23">
        <f t="shared" ca="1" si="63"/>
        <v>0</v>
      </c>
      <c r="R231" s="12">
        <f t="shared" ca="1" si="64"/>
        <v>3.0058686685577145E-4</v>
      </c>
    </row>
    <row r="232" spans="1:18" x14ac:dyDescent="0.2">
      <c r="A232" s="77"/>
      <c r="B232" s="77"/>
      <c r="C232" s="77"/>
      <c r="D232" s="78">
        <f t="shared" si="50"/>
        <v>0</v>
      </c>
      <c r="E232" s="78">
        <f t="shared" si="51"/>
        <v>0</v>
      </c>
      <c r="F232" s="23">
        <f t="shared" si="52"/>
        <v>0</v>
      </c>
      <c r="G232" s="23">
        <f t="shared" si="53"/>
        <v>0</v>
      </c>
      <c r="H232" s="23">
        <f t="shared" si="54"/>
        <v>0</v>
      </c>
      <c r="I232" s="23">
        <f t="shared" si="55"/>
        <v>0</v>
      </c>
      <c r="J232" s="23">
        <f t="shared" si="56"/>
        <v>0</v>
      </c>
      <c r="K232" s="23">
        <f t="shared" si="57"/>
        <v>0</v>
      </c>
      <c r="L232" s="23">
        <f t="shared" si="58"/>
        <v>0</v>
      </c>
      <c r="M232" s="23">
        <f t="shared" ca="1" si="59"/>
        <v>-3.0058686685577145E-4</v>
      </c>
      <c r="N232" s="23">
        <f t="shared" ca="1" si="60"/>
        <v>0</v>
      </c>
      <c r="O232" s="85">
        <f t="shared" ca="1" si="61"/>
        <v>0</v>
      </c>
      <c r="P232" s="23">
        <f t="shared" ca="1" si="62"/>
        <v>0</v>
      </c>
      <c r="Q232" s="23">
        <f t="shared" ca="1" si="63"/>
        <v>0</v>
      </c>
      <c r="R232" s="12">
        <f t="shared" ca="1" si="64"/>
        <v>3.0058686685577145E-4</v>
      </c>
    </row>
    <row r="233" spans="1:18" x14ac:dyDescent="0.2">
      <c r="A233" s="77"/>
      <c r="B233" s="77"/>
      <c r="C233" s="77"/>
      <c r="D233" s="78">
        <f t="shared" si="50"/>
        <v>0</v>
      </c>
      <c r="E233" s="78">
        <f t="shared" si="51"/>
        <v>0</v>
      </c>
      <c r="F233" s="23">
        <f t="shared" si="52"/>
        <v>0</v>
      </c>
      <c r="G233" s="23">
        <f t="shared" si="53"/>
        <v>0</v>
      </c>
      <c r="H233" s="23">
        <f t="shared" si="54"/>
        <v>0</v>
      </c>
      <c r="I233" s="23">
        <f t="shared" si="55"/>
        <v>0</v>
      </c>
      <c r="J233" s="23">
        <f t="shared" si="56"/>
        <v>0</v>
      </c>
      <c r="K233" s="23">
        <f t="shared" si="57"/>
        <v>0</v>
      </c>
      <c r="L233" s="23">
        <f t="shared" si="58"/>
        <v>0</v>
      </c>
      <c r="M233" s="23">
        <f t="shared" ca="1" si="59"/>
        <v>-3.0058686685577145E-4</v>
      </c>
      <c r="N233" s="23">
        <f t="shared" ca="1" si="60"/>
        <v>0</v>
      </c>
      <c r="O233" s="85">
        <f t="shared" ca="1" si="61"/>
        <v>0</v>
      </c>
      <c r="P233" s="23">
        <f t="shared" ca="1" si="62"/>
        <v>0</v>
      </c>
      <c r="Q233" s="23">
        <f t="shared" ca="1" si="63"/>
        <v>0</v>
      </c>
      <c r="R233" s="12">
        <f t="shared" ca="1" si="64"/>
        <v>3.0058686685577145E-4</v>
      </c>
    </row>
    <row r="234" spans="1:18" x14ac:dyDescent="0.2">
      <c r="A234" s="77"/>
      <c r="B234" s="77"/>
      <c r="C234" s="77"/>
      <c r="D234" s="78">
        <f t="shared" si="50"/>
        <v>0</v>
      </c>
      <c r="E234" s="78">
        <f t="shared" si="51"/>
        <v>0</v>
      </c>
      <c r="F234" s="23">
        <f t="shared" si="52"/>
        <v>0</v>
      </c>
      <c r="G234" s="23">
        <f t="shared" si="53"/>
        <v>0</v>
      </c>
      <c r="H234" s="23">
        <f t="shared" si="54"/>
        <v>0</v>
      </c>
      <c r="I234" s="23">
        <f t="shared" si="55"/>
        <v>0</v>
      </c>
      <c r="J234" s="23">
        <f t="shared" si="56"/>
        <v>0</v>
      </c>
      <c r="K234" s="23">
        <f t="shared" si="57"/>
        <v>0</v>
      </c>
      <c r="L234" s="23">
        <f t="shared" si="58"/>
        <v>0</v>
      </c>
      <c r="M234" s="23">
        <f t="shared" ca="1" si="59"/>
        <v>-3.0058686685577145E-4</v>
      </c>
      <c r="N234" s="23">
        <f t="shared" ca="1" si="60"/>
        <v>0</v>
      </c>
      <c r="O234" s="85">
        <f t="shared" ca="1" si="61"/>
        <v>0</v>
      </c>
      <c r="P234" s="23">
        <f t="shared" ca="1" si="62"/>
        <v>0</v>
      </c>
      <c r="Q234" s="23">
        <f t="shared" ca="1" si="63"/>
        <v>0</v>
      </c>
      <c r="R234" s="12">
        <f t="shared" ca="1" si="64"/>
        <v>3.0058686685577145E-4</v>
      </c>
    </row>
    <row r="235" spans="1:18" x14ac:dyDescent="0.2">
      <c r="A235" s="77"/>
      <c r="B235" s="77"/>
      <c r="C235" s="77"/>
      <c r="D235" s="78">
        <f t="shared" si="50"/>
        <v>0</v>
      </c>
      <c r="E235" s="78">
        <f t="shared" si="51"/>
        <v>0</v>
      </c>
      <c r="F235" s="23">
        <f t="shared" si="52"/>
        <v>0</v>
      </c>
      <c r="G235" s="23">
        <f t="shared" si="53"/>
        <v>0</v>
      </c>
      <c r="H235" s="23">
        <f t="shared" si="54"/>
        <v>0</v>
      </c>
      <c r="I235" s="23">
        <f t="shared" si="55"/>
        <v>0</v>
      </c>
      <c r="J235" s="23">
        <f t="shared" si="56"/>
        <v>0</v>
      </c>
      <c r="K235" s="23">
        <f t="shared" si="57"/>
        <v>0</v>
      </c>
      <c r="L235" s="23">
        <f t="shared" si="58"/>
        <v>0</v>
      </c>
      <c r="M235" s="23">
        <f t="shared" ca="1" si="59"/>
        <v>-3.0058686685577145E-4</v>
      </c>
      <c r="N235" s="23">
        <f t="shared" ca="1" si="60"/>
        <v>0</v>
      </c>
      <c r="O235" s="85">
        <f t="shared" ca="1" si="61"/>
        <v>0</v>
      </c>
      <c r="P235" s="23">
        <f t="shared" ca="1" si="62"/>
        <v>0</v>
      </c>
      <c r="Q235" s="23">
        <f t="shared" ca="1" si="63"/>
        <v>0</v>
      </c>
      <c r="R235" s="12">
        <f t="shared" ca="1" si="64"/>
        <v>3.0058686685577145E-4</v>
      </c>
    </row>
    <row r="236" spans="1:18" x14ac:dyDescent="0.2">
      <c r="A236" s="77"/>
      <c r="B236" s="77"/>
      <c r="C236" s="77"/>
      <c r="D236" s="78">
        <f t="shared" si="50"/>
        <v>0</v>
      </c>
      <c r="E236" s="78">
        <f t="shared" si="51"/>
        <v>0</v>
      </c>
      <c r="F236" s="23">
        <f t="shared" si="52"/>
        <v>0</v>
      </c>
      <c r="G236" s="23">
        <f t="shared" si="53"/>
        <v>0</v>
      </c>
      <c r="H236" s="23">
        <f t="shared" si="54"/>
        <v>0</v>
      </c>
      <c r="I236" s="23">
        <f t="shared" si="55"/>
        <v>0</v>
      </c>
      <c r="J236" s="23">
        <f t="shared" si="56"/>
        <v>0</v>
      </c>
      <c r="K236" s="23">
        <f t="shared" si="57"/>
        <v>0</v>
      </c>
      <c r="L236" s="23">
        <f t="shared" si="58"/>
        <v>0</v>
      </c>
      <c r="M236" s="23">
        <f t="shared" ca="1" si="59"/>
        <v>-3.0058686685577145E-4</v>
      </c>
      <c r="N236" s="23">
        <f t="shared" ca="1" si="60"/>
        <v>0</v>
      </c>
      <c r="O236" s="85">
        <f t="shared" ca="1" si="61"/>
        <v>0</v>
      </c>
      <c r="P236" s="23">
        <f t="shared" ca="1" si="62"/>
        <v>0</v>
      </c>
      <c r="Q236" s="23">
        <f t="shared" ca="1" si="63"/>
        <v>0</v>
      </c>
      <c r="R236" s="12">
        <f t="shared" ca="1" si="64"/>
        <v>3.0058686685577145E-4</v>
      </c>
    </row>
    <row r="237" spans="1:18" x14ac:dyDescent="0.2">
      <c r="A237" s="77"/>
      <c r="B237" s="77"/>
      <c r="C237" s="77"/>
      <c r="D237" s="78">
        <f t="shared" si="50"/>
        <v>0</v>
      </c>
      <c r="E237" s="78">
        <f t="shared" si="51"/>
        <v>0</v>
      </c>
      <c r="F237" s="23">
        <f t="shared" si="52"/>
        <v>0</v>
      </c>
      <c r="G237" s="23">
        <f t="shared" si="53"/>
        <v>0</v>
      </c>
      <c r="H237" s="23">
        <f t="shared" si="54"/>
        <v>0</v>
      </c>
      <c r="I237" s="23">
        <f t="shared" si="55"/>
        <v>0</v>
      </c>
      <c r="J237" s="23">
        <f t="shared" si="56"/>
        <v>0</v>
      </c>
      <c r="K237" s="23">
        <f t="shared" si="57"/>
        <v>0</v>
      </c>
      <c r="L237" s="23">
        <f t="shared" si="58"/>
        <v>0</v>
      </c>
      <c r="M237" s="23">
        <f t="shared" ca="1" si="59"/>
        <v>-3.0058686685577145E-4</v>
      </c>
      <c r="N237" s="23">
        <f t="shared" ca="1" si="60"/>
        <v>0</v>
      </c>
      <c r="O237" s="85">
        <f t="shared" ca="1" si="61"/>
        <v>0</v>
      </c>
      <c r="P237" s="23">
        <f t="shared" ca="1" si="62"/>
        <v>0</v>
      </c>
      <c r="Q237" s="23">
        <f t="shared" ca="1" si="63"/>
        <v>0</v>
      </c>
      <c r="R237" s="12">
        <f t="shared" ca="1" si="64"/>
        <v>3.0058686685577145E-4</v>
      </c>
    </row>
    <row r="238" spans="1:18" x14ac:dyDescent="0.2">
      <c r="A238" s="77"/>
      <c r="B238" s="77"/>
      <c r="C238" s="77"/>
      <c r="D238" s="78">
        <f t="shared" si="50"/>
        <v>0</v>
      </c>
      <c r="E238" s="78">
        <f t="shared" si="51"/>
        <v>0</v>
      </c>
      <c r="F238" s="23">
        <f t="shared" si="52"/>
        <v>0</v>
      </c>
      <c r="G238" s="23">
        <f t="shared" si="53"/>
        <v>0</v>
      </c>
      <c r="H238" s="23">
        <f t="shared" si="54"/>
        <v>0</v>
      </c>
      <c r="I238" s="23">
        <f t="shared" si="55"/>
        <v>0</v>
      </c>
      <c r="J238" s="23">
        <f t="shared" si="56"/>
        <v>0</v>
      </c>
      <c r="K238" s="23">
        <f t="shared" si="57"/>
        <v>0</v>
      </c>
      <c r="L238" s="23">
        <f t="shared" si="58"/>
        <v>0</v>
      </c>
      <c r="M238" s="23">
        <f t="shared" ca="1" si="59"/>
        <v>-3.0058686685577145E-4</v>
      </c>
      <c r="N238" s="23">
        <f t="shared" ca="1" si="60"/>
        <v>0</v>
      </c>
      <c r="O238" s="85">
        <f t="shared" ca="1" si="61"/>
        <v>0</v>
      </c>
      <c r="P238" s="23">
        <f t="shared" ca="1" si="62"/>
        <v>0</v>
      </c>
      <c r="Q238" s="23">
        <f t="shared" ca="1" si="63"/>
        <v>0</v>
      </c>
      <c r="R238" s="12">
        <f t="shared" ca="1" si="64"/>
        <v>3.0058686685577145E-4</v>
      </c>
    </row>
    <row r="239" spans="1:18" x14ac:dyDescent="0.2">
      <c r="A239" s="77"/>
      <c r="B239" s="77"/>
      <c r="C239" s="77"/>
      <c r="D239" s="78">
        <f t="shared" si="50"/>
        <v>0</v>
      </c>
      <c r="E239" s="78">
        <f t="shared" si="51"/>
        <v>0</v>
      </c>
      <c r="F239" s="23">
        <f t="shared" si="52"/>
        <v>0</v>
      </c>
      <c r="G239" s="23">
        <f t="shared" si="53"/>
        <v>0</v>
      </c>
      <c r="H239" s="23">
        <f t="shared" si="54"/>
        <v>0</v>
      </c>
      <c r="I239" s="23">
        <f t="shared" si="55"/>
        <v>0</v>
      </c>
      <c r="J239" s="23">
        <f t="shared" si="56"/>
        <v>0</v>
      </c>
      <c r="K239" s="23">
        <f t="shared" si="57"/>
        <v>0</v>
      </c>
      <c r="L239" s="23">
        <f t="shared" si="58"/>
        <v>0</v>
      </c>
      <c r="M239" s="23">
        <f t="shared" ca="1" si="59"/>
        <v>-3.0058686685577145E-4</v>
      </c>
      <c r="N239" s="23">
        <f t="shared" ca="1" si="60"/>
        <v>0</v>
      </c>
      <c r="O239" s="85">
        <f t="shared" ca="1" si="61"/>
        <v>0</v>
      </c>
      <c r="P239" s="23">
        <f t="shared" ca="1" si="62"/>
        <v>0</v>
      </c>
      <c r="Q239" s="23">
        <f t="shared" ca="1" si="63"/>
        <v>0</v>
      </c>
      <c r="R239" s="12">
        <f t="shared" ca="1" si="64"/>
        <v>3.0058686685577145E-4</v>
      </c>
    </row>
    <row r="240" spans="1:18" x14ac:dyDescent="0.2">
      <c r="A240" s="77"/>
      <c r="B240" s="77"/>
      <c r="C240" s="77"/>
      <c r="D240" s="78">
        <f t="shared" si="50"/>
        <v>0</v>
      </c>
      <c r="E240" s="78">
        <f t="shared" si="51"/>
        <v>0</v>
      </c>
      <c r="F240" s="23">
        <f t="shared" si="52"/>
        <v>0</v>
      </c>
      <c r="G240" s="23">
        <f t="shared" si="53"/>
        <v>0</v>
      </c>
      <c r="H240" s="23">
        <f t="shared" si="54"/>
        <v>0</v>
      </c>
      <c r="I240" s="23">
        <f t="shared" si="55"/>
        <v>0</v>
      </c>
      <c r="J240" s="23">
        <f t="shared" si="56"/>
        <v>0</v>
      </c>
      <c r="K240" s="23">
        <f t="shared" si="57"/>
        <v>0</v>
      </c>
      <c r="L240" s="23">
        <f t="shared" si="58"/>
        <v>0</v>
      </c>
      <c r="M240" s="23">
        <f t="shared" ca="1" si="59"/>
        <v>-3.0058686685577145E-4</v>
      </c>
      <c r="N240" s="23">
        <f t="shared" ca="1" si="60"/>
        <v>0</v>
      </c>
      <c r="O240" s="85">
        <f t="shared" ca="1" si="61"/>
        <v>0</v>
      </c>
      <c r="P240" s="23">
        <f t="shared" ca="1" si="62"/>
        <v>0</v>
      </c>
      <c r="Q240" s="23">
        <f t="shared" ca="1" si="63"/>
        <v>0</v>
      </c>
      <c r="R240" s="12">
        <f t="shared" ca="1" si="64"/>
        <v>3.0058686685577145E-4</v>
      </c>
    </row>
    <row r="241" spans="1:18" x14ac:dyDescent="0.2">
      <c r="A241" s="77"/>
      <c r="B241" s="77"/>
      <c r="C241" s="77"/>
      <c r="D241" s="78">
        <f t="shared" si="50"/>
        <v>0</v>
      </c>
      <c r="E241" s="78">
        <f t="shared" si="51"/>
        <v>0</v>
      </c>
      <c r="F241" s="23">
        <f t="shared" si="52"/>
        <v>0</v>
      </c>
      <c r="G241" s="23">
        <f t="shared" si="53"/>
        <v>0</v>
      </c>
      <c r="H241" s="23">
        <f t="shared" si="54"/>
        <v>0</v>
      </c>
      <c r="I241" s="23">
        <f t="shared" si="55"/>
        <v>0</v>
      </c>
      <c r="J241" s="23">
        <f t="shared" si="56"/>
        <v>0</v>
      </c>
      <c r="K241" s="23">
        <f t="shared" si="57"/>
        <v>0</v>
      </c>
      <c r="L241" s="23">
        <f t="shared" si="58"/>
        <v>0</v>
      </c>
      <c r="M241" s="23">
        <f t="shared" ca="1" si="59"/>
        <v>-3.0058686685577145E-4</v>
      </c>
      <c r="N241" s="23">
        <f t="shared" ca="1" si="60"/>
        <v>0</v>
      </c>
      <c r="O241" s="85">
        <f t="shared" ca="1" si="61"/>
        <v>0</v>
      </c>
      <c r="P241" s="23">
        <f t="shared" ca="1" si="62"/>
        <v>0</v>
      </c>
      <c r="Q241" s="23">
        <f t="shared" ca="1" si="63"/>
        <v>0</v>
      </c>
      <c r="R241" s="12">
        <f t="shared" ca="1" si="64"/>
        <v>3.0058686685577145E-4</v>
      </c>
    </row>
    <row r="242" spans="1:18" x14ac:dyDescent="0.2">
      <c r="A242" s="77"/>
      <c r="B242" s="77"/>
      <c r="C242" s="77"/>
      <c r="D242" s="78">
        <f t="shared" si="50"/>
        <v>0</v>
      </c>
      <c r="E242" s="78">
        <f t="shared" si="51"/>
        <v>0</v>
      </c>
      <c r="F242" s="23">
        <f t="shared" si="52"/>
        <v>0</v>
      </c>
      <c r="G242" s="23">
        <f t="shared" si="53"/>
        <v>0</v>
      </c>
      <c r="H242" s="23">
        <f t="shared" si="54"/>
        <v>0</v>
      </c>
      <c r="I242" s="23">
        <f t="shared" si="55"/>
        <v>0</v>
      </c>
      <c r="J242" s="23">
        <f t="shared" si="56"/>
        <v>0</v>
      </c>
      <c r="K242" s="23">
        <f t="shared" si="57"/>
        <v>0</v>
      </c>
      <c r="L242" s="23">
        <f t="shared" si="58"/>
        <v>0</v>
      </c>
      <c r="M242" s="23">
        <f t="shared" ca="1" si="59"/>
        <v>-3.0058686685577145E-4</v>
      </c>
      <c r="N242" s="23">
        <f t="shared" ca="1" si="60"/>
        <v>0</v>
      </c>
      <c r="O242" s="85">
        <f t="shared" ca="1" si="61"/>
        <v>0</v>
      </c>
      <c r="P242" s="23">
        <f t="shared" ca="1" si="62"/>
        <v>0</v>
      </c>
      <c r="Q242" s="23">
        <f t="shared" ca="1" si="63"/>
        <v>0</v>
      </c>
      <c r="R242" s="12">
        <f t="shared" ca="1" si="64"/>
        <v>3.0058686685577145E-4</v>
      </c>
    </row>
    <row r="243" spans="1:18" x14ac:dyDescent="0.2">
      <c r="A243" s="77"/>
      <c r="B243" s="77"/>
      <c r="C243" s="77"/>
      <c r="D243" s="78">
        <f t="shared" si="50"/>
        <v>0</v>
      </c>
      <c r="E243" s="78">
        <f t="shared" si="51"/>
        <v>0</v>
      </c>
      <c r="F243" s="23">
        <f t="shared" si="52"/>
        <v>0</v>
      </c>
      <c r="G243" s="23">
        <f t="shared" si="53"/>
        <v>0</v>
      </c>
      <c r="H243" s="23">
        <f t="shared" si="54"/>
        <v>0</v>
      </c>
      <c r="I243" s="23">
        <f t="shared" si="55"/>
        <v>0</v>
      </c>
      <c r="J243" s="23">
        <f t="shared" si="56"/>
        <v>0</v>
      </c>
      <c r="K243" s="23">
        <f t="shared" si="57"/>
        <v>0</v>
      </c>
      <c r="L243" s="23">
        <f t="shared" si="58"/>
        <v>0</v>
      </c>
      <c r="M243" s="23">
        <f t="shared" ca="1" si="59"/>
        <v>-3.0058686685577145E-4</v>
      </c>
      <c r="N243" s="23">
        <f t="shared" ca="1" si="60"/>
        <v>0</v>
      </c>
      <c r="O243" s="85">
        <f t="shared" ca="1" si="61"/>
        <v>0</v>
      </c>
      <c r="P243" s="23">
        <f t="shared" ca="1" si="62"/>
        <v>0</v>
      </c>
      <c r="Q243" s="23">
        <f t="shared" ca="1" si="63"/>
        <v>0</v>
      </c>
      <c r="R243" s="12">
        <f t="shared" ca="1" si="64"/>
        <v>3.0058686685577145E-4</v>
      </c>
    </row>
    <row r="244" spans="1:18" x14ac:dyDescent="0.2">
      <c r="A244" s="77"/>
      <c r="B244" s="77"/>
      <c r="C244" s="77"/>
      <c r="D244" s="78">
        <f t="shared" si="50"/>
        <v>0</v>
      </c>
      <c r="E244" s="78">
        <f t="shared" si="51"/>
        <v>0</v>
      </c>
      <c r="F244" s="23">
        <f t="shared" si="52"/>
        <v>0</v>
      </c>
      <c r="G244" s="23">
        <f t="shared" si="53"/>
        <v>0</v>
      </c>
      <c r="H244" s="23">
        <f t="shared" si="54"/>
        <v>0</v>
      </c>
      <c r="I244" s="23">
        <f t="shared" si="55"/>
        <v>0</v>
      </c>
      <c r="J244" s="23">
        <f t="shared" si="56"/>
        <v>0</v>
      </c>
      <c r="K244" s="23">
        <f t="shared" si="57"/>
        <v>0</v>
      </c>
      <c r="L244" s="23">
        <f t="shared" si="58"/>
        <v>0</v>
      </c>
      <c r="M244" s="23">
        <f t="shared" ca="1" si="59"/>
        <v>-3.0058686685577145E-4</v>
      </c>
      <c r="N244" s="23">
        <f t="shared" ca="1" si="60"/>
        <v>0</v>
      </c>
      <c r="O244" s="85">
        <f t="shared" ca="1" si="61"/>
        <v>0</v>
      </c>
      <c r="P244" s="23">
        <f t="shared" ca="1" si="62"/>
        <v>0</v>
      </c>
      <c r="Q244" s="23">
        <f t="shared" ca="1" si="63"/>
        <v>0</v>
      </c>
      <c r="R244" s="12">
        <f t="shared" ca="1" si="64"/>
        <v>3.0058686685577145E-4</v>
      </c>
    </row>
    <row r="245" spans="1:18" x14ac:dyDescent="0.2">
      <c r="A245" s="77"/>
      <c r="B245" s="77"/>
      <c r="C245" s="77"/>
      <c r="D245" s="78">
        <f t="shared" si="50"/>
        <v>0</v>
      </c>
      <c r="E245" s="78">
        <f t="shared" si="51"/>
        <v>0</v>
      </c>
      <c r="F245" s="23">
        <f t="shared" si="52"/>
        <v>0</v>
      </c>
      <c r="G245" s="23">
        <f t="shared" si="53"/>
        <v>0</v>
      </c>
      <c r="H245" s="23">
        <f t="shared" si="54"/>
        <v>0</v>
      </c>
      <c r="I245" s="23">
        <f t="shared" si="55"/>
        <v>0</v>
      </c>
      <c r="J245" s="23">
        <f t="shared" si="56"/>
        <v>0</v>
      </c>
      <c r="K245" s="23">
        <f t="shared" si="57"/>
        <v>0</v>
      </c>
      <c r="L245" s="23">
        <f t="shared" si="58"/>
        <v>0</v>
      </c>
      <c r="M245" s="23">
        <f t="shared" ca="1" si="59"/>
        <v>-3.0058686685577145E-4</v>
      </c>
      <c r="N245" s="23">
        <f t="shared" ca="1" si="60"/>
        <v>0</v>
      </c>
      <c r="O245" s="85">
        <f t="shared" ca="1" si="61"/>
        <v>0</v>
      </c>
      <c r="P245" s="23">
        <f t="shared" ca="1" si="62"/>
        <v>0</v>
      </c>
      <c r="Q245" s="23">
        <f t="shared" ca="1" si="63"/>
        <v>0</v>
      </c>
      <c r="R245" s="12">
        <f t="shared" ca="1" si="64"/>
        <v>3.0058686685577145E-4</v>
      </c>
    </row>
    <row r="246" spans="1:18" x14ac:dyDescent="0.2">
      <c r="A246" s="77"/>
      <c r="B246" s="77"/>
      <c r="C246" s="77"/>
      <c r="D246" s="78">
        <f t="shared" si="50"/>
        <v>0</v>
      </c>
      <c r="E246" s="78">
        <f t="shared" si="51"/>
        <v>0</v>
      </c>
      <c r="F246" s="23">
        <f t="shared" si="52"/>
        <v>0</v>
      </c>
      <c r="G246" s="23">
        <f t="shared" si="53"/>
        <v>0</v>
      </c>
      <c r="H246" s="23">
        <f t="shared" si="54"/>
        <v>0</v>
      </c>
      <c r="I246" s="23">
        <f t="shared" si="55"/>
        <v>0</v>
      </c>
      <c r="J246" s="23">
        <f t="shared" si="56"/>
        <v>0</v>
      </c>
      <c r="K246" s="23">
        <f t="shared" si="57"/>
        <v>0</v>
      </c>
      <c r="L246" s="23">
        <f t="shared" si="58"/>
        <v>0</v>
      </c>
      <c r="M246" s="23">
        <f t="shared" ca="1" si="59"/>
        <v>-3.0058686685577145E-4</v>
      </c>
      <c r="N246" s="23">
        <f t="shared" ca="1" si="60"/>
        <v>0</v>
      </c>
      <c r="O246" s="85">
        <f t="shared" ca="1" si="61"/>
        <v>0</v>
      </c>
      <c r="P246" s="23">
        <f t="shared" ca="1" si="62"/>
        <v>0</v>
      </c>
      <c r="Q246" s="23">
        <f t="shared" ca="1" si="63"/>
        <v>0</v>
      </c>
      <c r="R246" s="12">
        <f t="shared" ca="1" si="64"/>
        <v>3.0058686685577145E-4</v>
      </c>
    </row>
    <row r="247" spans="1:18" x14ac:dyDescent="0.2">
      <c r="A247" s="77"/>
      <c r="B247" s="77"/>
      <c r="C247" s="77"/>
      <c r="D247" s="78">
        <f t="shared" si="50"/>
        <v>0</v>
      </c>
      <c r="E247" s="78">
        <f t="shared" si="51"/>
        <v>0</v>
      </c>
      <c r="F247" s="23">
        <f t="shared" si="52"/>
        <v>0</v>
      </c>
      <c r="G247" s="23">
        <f t="shared" si="53"/>
        <v>0</v>
      </c>
      <c r="H247" s="23">
        <f t="shared" si="54"/>
        <v>0</v>
      </c>
      <c r="I247" s="23">
        <f t="shared" si="55"/>
        <v>0</v>
      </c>
      <c r="J247" s="23">
        <f t="shared" si="56"/>
        <v>0</v>
      </c>
      <c r="K247" s="23">
        <f t="shared" si="57"/>
        <v>0</v>
      </c>
      <c r="L247" s="23">
        <f t="shared" si="58"/>
        <v>0</v>
      </c>
      <c r="M247" s="23">
        <f t="shared" ca="1" si="59"/>
        <v>-3.0058686685577145E-4</v>
      </c>
      <c r="N247" s="23">
        <f t="shared" ca="1" si="60"/>
        <v>0</v>
      </c>
      <c r="O247" s="85">
        <f t="shared" ca="1" si="61"/>
        <v>0</v>
      </c>
      <c r="P247" s="23">
        <f t="shared" ca="1" si="62"/>
        <v>0</v>
      </c>
      <c r="Q247" s="23">
        <f t="shared" ca="1" si="63"/>
        <v>0</v>
      </c>
      <c r="R247" s="12">
        <f t="shared" ca="1" si="64"/>
        <v>3.0058686685577145E-4</v>
      </c>
    </row>
    <row r="248" spans="1:18" x14ac:dyDescent="0.2">
      <c r="A248" s="77"/>
      <c r="B248" s="77"/>
      <c r="C248" s="77"/>
      <c r="D248" s="78">
        <f t="shared" si="50"/>
        <v>0</v>
      </c>
      <c r="E248" s="78">
        <f t="shared" si="51"/>
        <v>0</v>
      </c>
      <c r="F248" s="23">
        <f t="shared" si="52"/>
        <v>0</v>
      </c>
      <c r="G248" s="23">
        <f t="shared" si="53"/>
        <v>0</v>
      </c>
      <c r="H248" s="23">
        <f t="shared" si="54"/>
        <v>0</v>
      </c>
      <c r="I248" s="23">
        <f t="shared" si="55"/>
        <v>0</v>
      </c>
      <c r="J248" s="23">
        <f t="shared" si="56"/>
        <v>0</v>
      </c>
      <c r="K248" s="23">
        <f t="shared" si="57"/>
        <v>0</v>
      </c>
      <c r="L248" s="23">
        <f t="shared" si="58"/>
        <v>0</v>
      </c>
      <c r="M248" s="23">
        <f t="shared" ca="1" si="59"/>
        <v>-3.0058686685577145E-4</v>
      </c>
      <c r="N248" s="23">
        <f t="shared" ca="1" si="60"/>
        <v>0</v>
      </c>
      <c r="O248" s="85">
        <f t="shared" ca="1" si="61"/>
        <v>0</v>
      </c>
      <c r="P248" s="23">
        <f t="shared" ca="1" si="62"/>
        <v>0</v>
      </c>
      <c r="Q248" s="23">
        <f t="shared" ca="1" si="63"/>
        <v>0</v>
      </c>
      <c r="R248" s="12">
        <f t="shared" ca="1" si="64"/>
        <v>3.0058686685577145E-4</v>
      </c>
    </row>
    <row r="249" spans="1:18" x14ac:dyDescent="0.2">
      <c r="A249" s="77"/>
      <c r="B249" s="77"/>
      <c r="C249" s="77"/>
      <c r="D249" s="78">
        <f t="shared" si="50"/>
        <v>0</v>
      </c>
      <c r="E249" s="78">
        <f t="shared" si="51"/>
        <v>0</v>
      </c>
      <c r="F249" s="23">
        <f t="shared" si="52"/>
        <v>0</v>
      </c>
      <c r="G249" s="23">
        <f t="shared" si="53"/>
        <v>0</v>
      </c>
      <c r="H249" s="23">
        <f t="shared" si="54"/>
        <v>0</v>
      </c>
      <c r="I249" s="23">
        <f t="shared" si="55"/>
        <v>0</v>
      </c>
      <c r="J249" s="23">
        <f t="shared" si="56"/>
        <v>0</v>
      </c>
      <c r="K249" s="23">
        <f t="shared" si="57"/>
        <v>0</v>
      </c>
      <c r="L249" s="23">
        <f t="shared" si="58"/>
        <v>0</v>
      </c>
      <c r="M249" s="23">
        <f t="shared" ca="1" si="59"/>
        <v>-3.0058686685577145E-4</v>
      </c>
      <c r="N249" s="23">
        <f t="shared" ca="1" si="60"/>
        <v>0</v>
      </c>
      <c r="O249" s="85">
        <f t="shared" ca="1" si="61"/>
        <v>0</v>
      </c>
      <c r="P249" s="23">
        <f t="shared" ca="1" si="62"/>
        <v>0</v>
      </c>
      <c r="Q249" s="23">
        <f t="shared" ca="1" si="63"/>
        <v>0</v>
      </c>
      <c r="R249" s="12">
        <f t="shared" ca="1" si="64"/>
        <v>3.0058686685577145E-4</v>
      </c>
    </row>
    <row r="250" spans="1:18" x14ac:dyDescent="0.2">
      <c r="A250" s="77"/>
      <c r="B250" s="77"/>
      <c r="C250" s="77"/>
      <c r="D250" s="78">
        <f t="shared" si="50"/>
        <v>0</v>
      </c>
      <c r="E250" s="78">
        <f t="shared" si="51"/>
        <v>0</v>
      </c>
      <c r="F250" s="23">
        <f t="shared" si="52"/>
        <v>0</v>
      </c>
      <c r="G250" s="23">
        <f t="shared" si="53"/>
        <v>0</v>
      </c>
      <c r="H250" s="23">
        <f t="shared" si="54"/>
        <v>0</v>
      </c>
      <c r="I250" s="23">
        <f t="shared" si="55"/>
        <v>0</v>
      </c>
      <c r="J250" s="23">
        <f t="shared" si="56"/>
        <v>0</v>
      </c>
      <c r="K250" s="23">
        <f t="shared" si="57"/>
        <v>0</v>
      </c>
      <c r="L250" s="23">
        <f t="shared" si="58"/>
        <v>0</v>
      </c>
      <c r="M250" s="23">
        <f t="shared" ca="1" si="59"/>
        <v>-3.0058686685577145E-4</v>
      </c>
      <c r="N250" s="23">
        <f t="shared" ca="1" si="60"/>
        <v>0</v>
      </c>
      <c r="O250" s="85">
        <f t="shared" ca="1" si="61"/>
        <v>0</v>
      </c>
      <c r="P250" s="23">
        <f t="shared" ca="1" si="62"/>
        <v>0</v>
      </c>
      <c r="Q250" s="23">
        <f t="shared" ca="1" si="63"/>
        <v>0</v>
      </c>
      <c r="R250" s="12">
        <f t="shared" ca="1" si="64"/>
        <v>3.0058686685577145E-4</v>
      </c>
    </row>
    <row r="251" spans="1:18" x14ac:dyDescent="0.2">
      <c r="A251" s="77"/>
      <c r="B251" s="77"/>
      <c r="C251" s="77"/>
      <c r="D251" s="78">
        <f t="shared" si="50"/>
        <v>0</v>
      </c>
      <c r="E251" s="78">
        <f t="shared" si="51"/>
        <v>0</v>
      </c>
      <c r="F251" s="23">
        <f t="shared" si="52"/>
        <v>0</v>
      </c>
      <c r="G251" s="23">
        <f t="shared" si="53"/>
        <v>0</v>
      </c>
      <c r="H251" s="23">
        <f t="shared" si="54"/>
        <v>0</v>
      </c>
      <c r="I251" s="23">
        <f t="shared" si="55"/>
        <v>0</v>
      </c>
      <c r="J251" s="23">
        <f t="shared" si="56"/>
        <v>0</v>
      </c>
      <c r="K251" s="23">
        <f t="shared" si="57"/>
        <v>0</v>
      </c>
      <c r="L251" s="23">
        <f t="shared" si="58"/>
        <v>0</v>
      </c>
      <c r="M251" s="23">
        <f t="shared" ca="1" si="59"/>
        <v>-3.0058686685577145E-4</v>
      </c>
      <c r="N251" s="23">
        <f t="shared" ca="1" si="60"/>
        <v>0</v>
      </c>
      <c r="O251" s="85">
        <f t="shared" ca="1" si="61"/>
        <v>0</v>
      </c>
      <c r="P251" s="23">
        <f t="shared" ca="1" si="62"/>
        <v>0</v>
      </c>
      <c r="Q251" s="23">
        <f t="shared" ca="1" si="63"/>
        <v>0</v>
      </c>
      <c r="R251" s="12">
        <f t="shared" ca="1" si="64"/>
        <v>3.0058686685577145E-4</v>
      </c>
    </row>
    <row r="252" spans="1:18" x14ac:dyDescent="0.2">
      <c r="A252" s="77"/>
      <c r="B252" s="77"/>
      <c r="C252" s="77"/>
      <c r="D252" s="78">
        <f t="shared" si="50"/>
        <v>0</v>
      </c>
      <c r="E252" s="78">
        <f t="shared" si="51"/>
        <v>0</v>
      </c>
      <c r="F252" s="23">
        <f t="shared" si="52"/>
        <v>0</v>
      </c>
      <c r="G252" s="23">
        <f t="shared" si="53"/>
        <v>0</v>
      </c>
      <c r="H252" s="23">
        <f t="shared" si="54"/>
        <v>0</v>
      </c>
      <c r="I252" s="23">
        <f t="shared" si="55"/>
        <v>0</v>
      </c>
      <c r="J252" s="23">
        <f t="shared" si="56"/>
        <v>0</v>
      </c>
      <c r="K252" s="23">
        <f t="shared" si="57"/>
        <v>0</v>
      </c>
      <c r="L252" s="23">
        <f t="shared" si="58"/>
        <v>0</v>
      </c>
      <c r="M252" s="23">
        <f t="shared" ca="1" si="59"/>
        <v>-3.0058686685577145E-4</v>
      </c>
      <c r="N252" s="23">
        <f t="shared" ca="1" si="60"/>
        <v>0</v>
      </c>
      <c r="O252" s="85">
        <f t="shared" ca="1" si="61"/>
        <v>0</v>
      </c>
      <c r="P252" s="23">
        <f t="shared" ca="1" si="62"/>
        <v>0</v>
      </c>
      <c r="Q252" s="23">
        <f t="shared" ca="1" si="63"/>
        <v>0</v>
      </c>
      <c r="R252" s="12">
        <f t="shared" ca="1" si="64"/>
        <v>3.0058686685577145E-4</v>
      </c>
    </row>
    <row r="253" spans="1:18" x14ac:dyDescent="0.2">
      <c r="A253" s="77"/>
      <c r="B253" s="77"/>
      <c r="C253" s="77"/>
      <c r="D253" s="78">
        <f t="shared" si="50"/>
        <v>0</v>
      </c>
      <c r="E253" s="78">
        <f t="shared" si="51"/>
        <v>0</v>
      </c>
      <c r="F253" s="23">
        <f t="shared" si="52"/>
        <v>0</v>
      </c>
      <c r="G253" s="23">
        <f t="shared" si="53"/>
        <v>0</v>
      </c>
      <c r="H253" s="23">
        <f t="shared" si="54"/>
        <v>0</v>
      </c>
      <c r="I253" s="23">
        <f t="shared" si="55"/>
        <v>0</v>
      </c>
      <c r="J253" s="23">
        <f t="shared" si="56"/>
        <v>0</v>
      </c>
      <c r="K253" s="23">
        <f t="shared" si="57"/>
        <v>0</v>
      </c>
      <c r="L253" s="23">
        <f t="shared" si="58"/>
        <v>0</v>
      </c>
      <c r="M253" s="23">
        <f t="shared" ca="1" si="59"/>
        <v>-3.0058686685577145E-4</v>
      </c>
      <c r="N253" s="23">
        <f t="shared" ca="1" si="60"/>
        <v>0</v>
      </c>
      <c r="O253" s="85">
        <f t="shared" ca="1" si="61"/>
        <v>0</v>
      </c>
      <c r="P253" s="23">
        <f t="shared" ca="1" si="62"/>
        <v>0</v>
      </c>
      <c r="Q253" s="23">
        <f t="shared" ca="1" si="63"/>
        <v>0</v>
      </c>
      <c r="R253" s="12">
        <f t="shared" ca="1" si="64"/>
        <v>3.0058686685577145E-4</v>
      </c>
    </row>
    <row r="254" spans="1:18" x14ac:dyDescent="0.2">
      <c r="A254" s="77"/>
      <c r="B254" s="77"/>
      <c r="C254" s="77"/>
      <c r="D254" s="78">
        <f t="shared" si="50"/>
        <v>0</v>
      </c>
      <c r="E254" s="78">
        <f t="shared" si="51"/>
        <v>0</v>
      </c>
      <c r="F254" s="23">
        <f t="shared" si="52"/>
        <v>0</v>
      </c>
      <c r="G254" s="23">
        <f t="shared" si="53"/>
        <v>0</v>
      </c>
      <c r="H254" s="23">
        <f t="shared" si="54"/>
        <v>0</v>
      </c>
      <c r="I254" s="23">
        <f t="shared" si="55"/>
        <v>0</v>
      </c>
      <c r="J254" s="23">
        <f t="shared" si="56"/>
        <v>0</v>
      </c>
      <c r="K254" s="23">
        <f t="shared" si="57"/>
        <v>0</v>
      </c>
      <c r="L254" s="23">
        <f t="shared" si="58"/>
        <v>0</v>
      </c>
      <c r="M254" s="23">
        <f t="shared" ca="1" si="59"/>
        <v>-3.0058686685577145E-4</v>
      </c>
      <c r="N254" s="23">
        <f t="shared" ca="1" si="60"/>
        <v>0</v>
      </c>
      <c r="O254" s="85">
        <f t="shared" ca="1" si="61"/>
        <v>0</v>
      </c>
      <c r="P254" s="23">
        <f t="shared" ca="1" si="62"/>
        <v>0</v>
      </c>
      <c r="Q254" s="23">
        <f t="shared" ca="1" si="63"/>
        <v>0</v>
      </c>
      <c r="R254" s="12">
        <f t="shared" ca="1" si="64"/>
        <v>3.0058686685577145E-4</v>
      </c>
    </row>
    <row r="255" spans="1:18" x14ac:dyDescent="0.2">
      <c r="A255" s="77"/>
      <c r="B255" s="77"/>
      <c r="C255" s="77"/>
      <c r="D255" s="78">
        <f t="shared" si="50"/>
        <v>0</v>
      </c>
      <c r="E255" s="78">
        <f t="shared" si="51"/>
        <v>0</v>
      </c>
      <c r="F255" s="23">
        <f t="shared" si="52"/>
        <v>0</v>
      </c>
      <c r="G255" s="23">
        <f t="shared" si="53"/>
        <v>0</v>
      </c>
      <c r="H255" s="23">
        <f t="shared" si="54"/>
        <v>0</v>
      </c>
      <c r="I255" s="23">
        <f t="shared" si="55"/>
        <v>0</v>
      </c>
      <c r="J255" s="23">
        <f t="shared" si="56"/>
        <v>0</v>
      </c>
      <c r="K255" s="23">
        <f t="shared" si="57"/>
        <v>0</v>
      </c>
      <c r="L255" s="23">
        <f t="shared" si="58"/>
        <v>0</v>
      </c>
      <c r="M255" s="23">
        <f t="shared" ca="1" si="59"/>
        <v>-3.0058686685577145E-4</v>
      </c>
      <c r="N255" s="23">
        <f t="shared" ca="1" si="60"/>
        <v>0</v>
      </c>
      <c r="O255" s="85">
        <f t="shared" ca="1" si="61"/>
        <v>0</v>
      </c>
      <c r="P255" s="23">
        <f t="shared" ca="1" si="62"/>
        <v>0</v>
      </c>
      <c r="Q255" s="23">
        <f t="shared" ca="1" si="63"/>
        <v>0</v>
      </c>
      <c r="R255" s="12">
        <f t="shared" ca="1" si="64"/>
        <v>3.0058686685577145E-4</v>
      </c>
    </row>
    <row r="256" spans="1:18" x14ac:dyDescent="0.2">
      <c r="A256" s="77"/>
      <c r="B256" s="77"/>
      <c r="C256" s="77"/>
      <c r="D256" s="78">
        <f t="shared" si="50"/>
        <v>0</v>
      </c>
      <c r="E256" s="78">
        <f t="shared" si="51"/>
        <v>0</v>
      </c>
      <c r="F256" s="23">
        <f t="shared" si="52"/>
        <v>0</v>
      </c>
      <c r="G256" s="23">
        <f t="shared" si="53"/>
        <v>0</v>
      </c>
      <c r="H256" s="23">
        <f t="shared" si="54"/>
        <v>0</v>
      </c>
      <c r="I256" s="23">
        <f t="shared" si="55"/>
        <v>0</v>
      </c>
      <c r="J256" s="23">
        <f t="shared" si="56"/>
        <v>0</v>
      </c>
      <c r="K256" s="23">
        <f t="shared" si="57"/>
        <v>0</v>
      </c>
      <c r="L256" s="23">
        <f t="shared" si="58"/>
        <v>0</v>
      </c>
      <c r="M256" s="23">
        <f t="shared" ca="1" si="59"/>
        <v>-3.0058686685577145E-4</v>
      </c>
      <c r="N256" s="23">
        <f t="shared" ca="1" si="60"/>
        <v>0</v>
      </c>
      <c r="O256" s="85">
        <f t="shared" ca="1" si="61"/>
        <v>0</v>
      </c>
      <c r="P256" s="23">
        <f t="shared" ca="1" si="62"/>
        <v>0</v>
      </c>
      <c r="Q256" s="23">
        <f t="shared" ca="1" si="63"/>
        <v>0</v>
      </c>
      <c r="R256" s="12">
        <f t="shared" ca="1" si="64"/>
        <v>3.0058686685577145E-4</v>
      </c>
    </row>
    <row r="257" spans="1:18" x14ac:dyDescent="0.2">
      <c r="A257" s="77"/>
      <c r="B257" s="77"/>
      <c r="C257" s="77"/>
      <c r="D257" s="78">
        <f t="shared" si="50"/>
        <v>0</v>
      </c>
      <c r="E257" s="78">
        <f t="shared" si="51"/>
        <v>0</v>
      </c>
      <c r="F257" s="23">
        <f t="shared" si="52"/>
        <v>0</v>
      </c>
      <c r="G257" s="23">
        <f t="shared" si="53"/>
        <v>0</v>
      </c>
      <c r="H257" s="23">
        <f t="shared" si="54"/>
        <v>0</v>
      </c>
      <c r="I257" s="23">
        <f t="shared" si="55"/>
        <v>0</v>
      </c>
      <c r="J257" s="23">
        <f t="shared" si="56"/>
        <v>0</v>
      </c>
      <c r="K257" s="23">
        <f t="shared" si="57"/>
        <v>0</v>
      </c>
      <c r="L257" s="23">
        <f t="shared" si="58"/>
        <v>0</v>
      </c>
      <c r="M257" s="23">
        <f t="shared" ca="1" si="59"/>
        <v>-3.0058686685577145E-4</v>
      </c>
      <c r="N257" s="23">
        <f t="shared" ca="1" si="60"/>
        <v>0</v>
      </c>
      <c r="O257" s="85">
        <f t="shared" ca="1" si="61"/>
        <v>0</v>
      </c>
      <c r="P257" s="23">
        <f t="shared" ca="1" si="62"/>
        <v>0</v>
      </c>
      <c r="Q257" s="23">
        <f t="shared" ca="1" si="63"/>
        <v>0</v>
      </c>
      <c r="R257" s="12">
        <f t="shared" ca="1" si="64"/>
        <v>3.0058686685577145E-4</v>
      </c>
    </row>
    <row r="258" spans="1:18" x14ac:dyDescent="0.2">
      <c r="A258" s="77"/>
      <c r="B258" s="77"/>
      <c r="C258" s="77"/>
      <c r="D258" s="78">
        <f t="shared" si="50"/>
        <v>0</v>
      </c>
      <c r="E258" s="78">
        <f t="shared" si="51"/>
        <v>0</v>
      </c>
      <c r="F258" s="23">
        <f t="shared" si="52"/>
        <v>0</v>
      </c>
      <c r="G258" s="23">
        <f t="shared" si="53"/>
        <v>0</v>
      </c>
      <c r="H258" s="23">
        <f t="shared" si="54"/>
        <v>0</v>
      </c>
      <c r="I258" s="23">
        <f t="shared" si="55"/>
        <v>0</v>
      </c>
      <c r="J258" s="23">
        <f t="shared" si="56"/>
        <v>0</v>
      </c>
      <c r="K258" s="23">
        <f t="shared" si="57"/>
        <v>0</v>
      </c>
      <c r="L258" s="23">
        <f t="shared" si="58"/>
        <v>0</v>
      </c>
      <c r="M258" s="23">
        <f t="shared" ca="1" si="59"/>
        <v>-3.0058686685577145E-4</v>
      </c>
      <c r="N258" s="23">
        <f t="shared" ca="1" si="60"/>
        <v>0</v>
      </c>
      <c r="O258" s="85">
        <f t="shared" ca="1" si="61"/>
        <v>0</v>
      </c>
      <c r="P258" s="23">
        <f t="shared" ca="1" si="62"/>
        <v>0</v>
      </c>
      <c r="Q258" s="23">
        <f t="shared" ca="1" si="63"/>
        <v>0</v>
      </c>
      <c r="R258" s="12">
        <f t="shared" ca="1" si="64"/>
        <v>3.0058686685577145E-4</v>
      </c>
    </row>
    <row r="259" spans="1:18" x14ac:dyDescent="0.2">
      <c r="A259" s="77"/>
      <c r="B259" s="77"/>
      <c r="C259" s="77"/>
      <c r="D259" s="78">
        <f t="shared" si="50"/>
        <v>0</v>
      </c>
      <c r="E259" s="78">
        <f t="shared" si="51"/>
        <v>0</v>
      </c>
      <c r="F259" s="23">
        <f t="shared" si="52"/>
        <v>0</v>
      </c>
      <c r="G259" s="23">
        <f t="shared" si="53"/>
        <v>0</v>
      </c>
      <c r="H259" s="23">
        <f t="shared" si="54"/>
        <v>0</v>
      </c>
      <c r="I259" s="23">
        <f t="shared" si="55"/>
        <v>0</v>
      </c>
      <c r="J259" s="23">
        <f t="shared" si="56"/>
        <v>0</v>
      </c>
      <c r="K259" s="23">
        <f t="shared" si="57"/>
        <v>0</v>
      </c>
      <c r="L259" s="23">
        <f t="shared" si="58"/>
        <v>0</v>
      </c>
      <c r="M259" s="23">
        <f t="shared" ca="1" si="59"/>
        <v>-3.0058686685577145E-4</v>
      </c>
      <c r="N259" s="23">
        <f t="shared" ca="1" si="60"/>
        <v>0</v>
      </c>
      <c r="O259" s="85">
        <f t="shared" ca="1" si="61"/>
        <v>0</v>
      </c>
      <c r="P259" s="23">
        <f t="shared" ca="1" si="62"/>
        <v>0</v>
      </c>
      <c r="Q259" s="23">
        <f t="shared" ca="1" si="63"/>
        <v>0</v>
      </c>
      <c r="R259" s="12">
        <f t="shared" ca="1" si="64"/>
        <v>3.0058686685577145E-4</v>
      </c>
    </row>
    <row r="260" spans="1:18" x14ac:dyDescent="0.2">
      <c r="A260" s="77"/>
      <c r="B260" s="77"/>
      <c r="C260" s="77"/>
      <c r="D260" s="78">
        <f t="shared" si="50"/>
        <v>0</v>
      </c>
      <c r="E260" s="78">
        <f t="shared" si="51"/>
        <v>0</v>
      </c>
      <c r="F260" s="23">
        <f t="shared" si="52"/>
        <v>0</v>
      </c>
      <c r="G260" s="23">
        <f t="shared" si="53"/>
        <v>0</v>
      </c>
      <c r="H260" s="23">
        <f t="shared" si="54"/>
        <v>0</v>
      </c>
      <c r="I260" s="23">
        <f t="shared" si="55"/>
        <v>0</v>
      </c>
      <c r="J260" s="23">
        <f t="shared" si="56"/>
        <v>0</v>
      </c>
      <c r="K260" s="23">
        <f t="shared" si="57"/>
        <v>0</v>
      </c>
      <c r="L260" s="23">
        <f t="shared" si="58"/>
        <v>0</v>
      </c>
      <c r="M260" s="23">
        <f t="shared" ca="1" si="59"/>
        <v>-3.0058686685577145E-4</v>
      </c>
      <c r="N260" s="23">
        <f t="shared" ca="1" si="60"/>
        <v>0</v>
      </c>
      <c r="O260" s="85">
        <f t="shared" ca="1" si="61"/>
        <v>0</v>
      </c>
      <c r="P260" s="23">
        <f t="shared" ca="1" si="62"/>
        <v>0</v>
      </c>
      <c r="Q260" s="23">
        <f t="shared" ca="1" si="63"/>
        <v>0</v>
      </c>
      <c r="R260" s="12">
        <f t="shared" ca="1" si="64"/>
        <v>3.0058686685577145E-4</v>
      </c>
    </row>
    <row r="261" spans="1:18" x14ac:dyDescent="0.2">
      <c r="A261" s="77"/>
      <c r="B261" s="77"/>
      <c r="C261" s="77"/>
      <c r="D261" s="78">
        <f t="shared" si="50"/>
        <v>0</v>
      </c>
      <c r="E261" s="78">
        <f t="shared" si="51"/>
        <v>0</v>
      </c>
      <c r="F261" s="23">
        <f t="shared" si="52"/>
        <v>0</v>
      </c>
      <c r="G261" s="23">
        <f t="shared" si="53"/>
        <v>0</v>
      </c>
      <c r="H261" s="23">
        <f t="shared" si="54"/>
        <v>0</v>
      </c>
      <c r="I261" s="23">
        <f t="shared" si="55"/>
        <v>0</v>
      </c>
      <c r="J261" s="23">
        <f t="shared" si="56"/>
        <v>0</v>
      </c>
      <c r="K261" s="23">
        <f t="shared" si="57"/>
        <v>0</v>
      </c>
      <c r="L261" s="23">
        <f t="shared" si="58"/>
        <v>0</v>
      </c>
      <c r="M261" s="23">
        <f t="shared" ca="1" si="59"/>
        <v>-3.0058686685577145E-4</v>
      </c>
      <c r="N261" s="23">
        <f t="shared" ca="1" si="60"/>
        <v>0</v>
      </c>
      <c r="O261" s="85">
        <f t="shared" ca="1" si="61"/>
        <v>0</v>
      </c>
      <c r="P261" s="23">
        <f t="shared" ca="1" si="62"/>
        <v>0</v>
      </c>
      <c r="Q261" s="23">
        <f t="shared" ca="1" si="63"/>
        <v>0</v>
      </c>
      <c r="R261" s="12">
        <f t="shared" ca="1" si="64"/>
        <v>3.0058686685577145E-4</v>
      </c>
    </row>
    <row r="262" spans="1:18" x14ac:dyDescent="0.2">
      <c r="A262" s="77"/>
      <c r="B262" s="77"/>
      <c r="C262" s="77"/>
      <c r="D262" s="78">
        <f t="shared" si="50"/>
        <v>0</v>
      </c>
      <c r="E262" s="78">
        <f t="shared" si="51"/>
        <v>0</v>
      </c>
      <c r="F262" s="23">
        <f t="shared" si="52"/>
        <v>0</v>
      </c>
      <c r="G262" s="23">
        <f t="shared" si="53"/>
        <v>0</v>
      </c>
      <c r="H262" s="23">
        <f t="shared" si="54"/>
        <v>0</v>
      </c>
      <c r="I262" s="23">
        <f t="shared" si="55"/>
        <v>0</v>
      </c>
      <c r="J262" s="23">
        <f t="shared" si="56"/>
        <v>0</v>
      </c>
      <c r="K262" s="23">
        <f t="shared" si="57"/>
        <v>0</v>
      </c>
      <c r="L262" s="23">
        <f t="shared" si="58"/>
        <v>0</v>
      </c>
      <c r="M262" s="23">
        <f t="shared" ca="1" si="59"/>
        <v>-3.0058686685577145E-4</v>
      </c>
      <c r="N262" s="23">
        <f t="shared" ca="1" si="60"/>
        <v>0</v>
      </c>
      <c r="O262" s="85">
        <f t="shared" ca="1" si="61"/>
        <v>0</v>
      </c>
      <c r="P262" s="23">
        <f t="shared" ca="1" si="62"/>
        <v>0</v>
      </c>
      <c r="Q262" s="23">
        <f t="shared" ca="1" si="63"/>
        <v>0</v>
      </c>
      <c r="R262" s="12">
        <f t="shared" ca="1" si="64"/>
        <v>3.0058686685577145E-4</v>
      </c>
    </row>
    <row r="263" spans="1:18" x14ac:dyDescent="0.2">
      <c r="A263" s="77"/>
      <c r="B263" s="77"/>
      <c r="C263" s="77"/>
      <c r="D263" s="78">
        <f t="shared" si="50"/>
        <v>0</v>
      </c>
      <c r="E263" s="78">
        <f t="shared" si="51"/>
        <v>0</v>
      </c>
      <c r="F263" s="23">
        <f t="shared" si="52"/>
        <v>0</v>
      </c>
      <c r="G263" s="23">
        <f t="shared" si="53"/>
        <v>0</v>
      </c>
      <c r="H263" s="23">
        <f t="shared" si="54"/>
        <v>0</v>
      </c>
      <c r="I263" s="23">
        <f t="shared" si="55"/>
        <v>0</v>
      </c>
      <c r="J263" s="23">
        <f t="shared" si="56"/>
        <v>0</v>
      </c>
      <c r="K263" s="23">
        <f t="shared" si="57"/>
        <v>0</v>
      </c>
      <c r="L263" s="23">
        <f t="shared" si="58"/>
        <v>0</v>
      </c>
      <c r="M263" s="23">
        <f t="shared" ca="1" si="59"/>
        <v>-3.0058686685577145E-4</v>
      </c>
      <c r="N263" s="23">
        <f t="shared" ca="1" si="60"/>
        <v>0</v>
      </c>
      <c r="O263" s="85">
        <f t="shared" ca="1" si="61"/>
        <v>0</v>
      </c>
      <c r="P263" s="23">
        <f t="shared" ca="1" si="62"/>
        <v>0</v>
      </c>
      <c r="Q263" s="23">
        <f t="shared" ca="1" si="63"/>
        <v>0</v>
      </c>
      <c r="R263" s="12">
        <f t="shared" ca="1" si="64"/>
        <v>3.0058686685577145E-4</v>
      </c>
    </row>
    <row r="264" spans="1:18" x14ac:dyDescent="0.2">
      <c r="A264" s="77"/>
      <c r="B264" s="77"/>
      <c r="C264" s="77"/>
      <c r="D264" s="78">
        <f t="shared" si="50"/>
        <v>0</v>
      </c>
      <c r="E264" s="78">
        <f t="shared" si="51"/>
        <v>0</v>
      </c>
      <c r="F264" s="23">
        <f t="shared" si="52"/>
        <v>0</v>
      </c>
      <c r="G264" s="23">
        <f t="shared" si="53"/>
        <v>0</v>
      </c>
      <c r="H264" s="23">
        <f t="shared" si="54"/>
        <v>0</v>
      </c>
      <c r="I264" s="23">
        <f t="shared" si="55"/>
        <v>0</v>
      </c>
      <c r="J264" s="23">
        <f t="shared" si="56"/>
        <v>0</v>
      </c>
      <c r="K264" s="23">
        <f t="shared" si="57"/>
        <v>0</v>
      </c>
      <c r="L264" s="23">
        <f t="shared" si="58"/>
        <v>0</v>
      </c>
      <c r="M264" s="23">
        <f t="shared" ca="1" si="59"/>
        <v>-3.0058686685577145E-4</v>
      </c>
      <c r="N264" s="23">
        <f t="shared" ca="1" si="60"/>
        <v>0</v>
      </c>
      <c r="O264" s="85">
        <f t="shared" ca="1" si="61"/>
        <v>0</v>
      </c>
      <c r="P264" s="23">
        <f t="shared" ca="1" si="62"/>
        <v>0</v>
      </c>
      <c r="Q264" s="23">
        <f t="shared" ca="1" si="63"/>
        <v>0</v>
      </c>
      <c r="R264" s="12">
        <f t="shared" ca="1" si="64"/>
        <v>3.0058686685577145E-4</v>
      </c>
    </row>
    <row r="265" spans="1:18" x14ac:dyDescent="0.2">
      <c r="A265" s="77"/>
      <c r="B265" s="77"/>
      <c r="C265" s="77"/>
      <c r="D265" s="78">
        <f t="shared" si="50"/>
        <v>0</v>
      </c>
      <c r="E265" s="78">
        <f t="shared" si="51"/>
        <v>0</v>
      </c>
      <c r="F265" s="23">
        <f t="shared" si="52"/>
        <v>0</v>
      </c>
      <c r="G265" s="23">
        <f t="shared" si="53"/>
        <v>0</v>
      </c>
      <c r="H265" s="23">
        <f t="shared" si="54"/>
        <v>0</v>
      </c>
      <c r="I265" s="23">
        <f t="shared" si="55"/>
        <v>0</v>
      </c>
      <c r="J265" s="23">
        <f t="shared" si="56"/>
        <v>0</v>
      </c>
      <c r="K265" s="23">
        <f t="shared" si="57"/>
        <v>0</v>
      </c>
      <c r="L265" s="23">
        <f t="shared" si="58"/>
        <v>0</v>
      </c>
      <c r="M265" s="23">
        <f t="shared" ca="1" si="59"/>
        <v>-3.0058686685577145E-4</v>
      </c>
      <c r="N265" s="23">
        <f t="shared" ca="1" si="60"/>
        <v>0</v>
      </c>
      <c r="O265" s="85">
        <f t="shared" ca="1" si="61"/>
        <v>0</v>
      </c>
      <c r="P265" s="23">
        <f t="shared" ca="1" si="62"/>
        <v>0</v>
      </c>
      <c r="Q265" s="23">
        <f t="shared" ca="1" si="63"/>
        <v>0</v>
      </c>
      <c r="R265" s="12">
        <f t="shared" ca="1" si="64"/>
        <v>3.0058686685577145E-4</v>
      </c>
    </row>
    <row r="266" spans="1:18" x14ac:dyDescent="0.2">
      <c r="A266" s="77"/>
      <c r="B266" s="77"/>
      <c r="C266" s="77"/>
      <c r="D266" s="78">
        <f t="shared" si="50"/>
        <v>0</v>
      </c>
      <c r="E266" s="78">
        <f t="shared" si="51"/>
        <v>0</v>
      </c>
      <c r="F266" s="23">
        <f t="shared" si="52"/>
        <v>0</v>
      </c>
      <c r="G266" s="23">
        <f t="shared" si="53"/>
        <v>0</v>
      </c>
      <c r="H266" s="23">
        <f t="shared" si="54"/>
        <v>0</v>
      </c>
      <c r="I266" s="23">
        <f t="shared" si="55"/>
        <v>0</v>
      </c>
      <c r="J266" s="23">
        <f t="shared" si="56"/>
        <v>0</v>
      </c>
      <c r="K266" s="23">
        <f t="shared" si="57"/>
        <v>0</v>
      </c>
      <c r="L266" s="23">
        <f t="shared" si="58"/>
        <v>0</v>
      </c>
      <c r="M266" s="23">
        <f t="shared" ca="1" si="59"/>
        <v>-3.0058686685577145E-4</v>
      </c>
      <c r="N266" s="23">
        <f t="shared" ca="1" si="60"/>
        <v>0</v>
      </c>
      <c r="O266" s="85">
        <f t="shared" ca="1" si="61"/>
        <v>0</v>
      </c>
      <c r="P266" s="23">
        <f t="shared" ca="1" si="62"/>
        <v>0</v>
      </c>
      <c r="Q266" s="23">
        <f t="shared" ca="1" si="63"/>
        <v>0</v>
      </c>
      <c r="R266" s="12">
        <f t="shared" ca="1" si="64"/>
        <v>3.0058686685577145E-4</v>
      </c>
    </row>
    <row r="267" spans="1:18" x14ac:dyDescent="0.2">
      <c r="A267" s="77"/>
      <c r="B267" s="77"/>
      <c r="C267" s="77"/>
      <c r="D267" s="78">
        <f t="shared" si="50"/>
        <v>0</v>
      </c>
      <c r="E267" s="78">
        <f t="shared" si="51"/>
        <v>0</v>
      </c>
      <c r="F267" s="23">
        <f t="shared" si="52"/>
        <v>0</v>
      </c>
      <c r="G267" s="23">
        <f t="shared" si="53"/>
        <v>0</v>
      </c>
      <c r="H267" s="23">
        <f t="shared" si="54"/>
        <v>0</v>
      </c>
      <c r="I267" s="23">
        <f t="shared" si="55"/>
        <v>0</v>
      </c>
      <c r="J267" s="23">
        <f t="shared" si="56"/>
        <v>0</v>
      </c>
      <c r="K267" s="23">
        <f t="shared" si="57"/>
        <v>0</v>
      </c>
      <c r="L267" s="23">
        <f t="shared" si="58"/>
        <v>0</v>
      </c>
      <c r="M267" s="23">
        <f t="shared" ca="1" si="59"/>
        <v>-3.0058686685577145E-4</v>
      </c>
      <c r="N267" s="23">
        <f t="shared" ca="1" si="60"/>
        <v>0</v>
      </c>
      <c r="O267" s="85">
        <f t="shared" ca="1" si="61"/>
        <v>0</v>
      </c>
      <c r="P267" s="23">
        <f t="shared" ca="1" si="62"/>
        <v>0</v>
      </c>
      <c r="Q267" s="23">
        <f t="shared" ca="1" si="63"/>
        <v>0</v>
      </c>
      <c r="R267" s="12">
        <f t="shared" ca="1" si="64"/>
        <v>3.0058686685577145E-4</v>
      </c>
    </row>
    <row r="268" spans="1:18" x14ac:dyDescent="0.2">
      <c r="A268" s="77"/>
      <c r="B268" s="77"/>
      <c r="C268" s="77"/>
      <c r="D268" s="78">
        <f t="shared" si="50"/>
        <v>0</v>
      </c>
      <c r="E268" s="78">
        <f t="shared" si="51"/>
        <v>0</v>
      </c>
      <c r="F268" s="23">
        <f t="shared" si="52"/>
        <v>0</v>
      </c>
      <c r="G268" s="23">
        <f t="shared" si="53"/>
        <v>0</v>
      </c>
      <c r="H268" s="23">
        <f t="shared" si="54"/>
        <v>0</v>
      </c>
      <c r="I268" s="23">
        <f t="shared" si="55"/>
        <v>0</v>
      </c>
      <c r="J268" s="23">
        <f t="shared" si="56"/>
        <v>0</v>
      </c>
      <c r="K268" s="23">
        <f t="shared" si="57"/>
        <v>0</v>
      </c>
      <c r="L268" s="23">
        <f t="shared" si="58"/>
        <v>0</v>
      </c>
      <c r="M268" s="23">
        <f t="shared" ca="1" si="59"/>
        <v>-3.0058686685577145E-4</v>
      </c>
      <c r="N268" s="23">
        <f t="shared" ca="1" si="60"/>
        <v>0</v>
      </c>
      <c r="O268" s="85">
        <f t="shared" ca="1" si="61"/>
        <v>0</v>
      </c>
      <c r="P268" s="23">
        <f t="shared" ca="1" si="62"/>
        <v>0</v>
      </c>
      <c r="Q268" s="23">
        <f t="shared" ca="1" si="63"/>
        <v>0</v>
      </c>
      <c r="R268" s="12">
        <f t="shared" ca="1" si="64"/>
        <v>3.0058686685577145E-4</v>
      </c>
    </row>
    <row r="269" spans="1:18" x14ac:dyDescent="0.2">
      <c r="A269" s="77"/>
      <c r="B269" s="77"/>
      <c r="C269" s="77"/>
      <c r="D269" s="78">
        <f t="shared" si="50"/>
        <v>0</v>
      </c>
      <c r="E269" s="78">
        <f t="shared" si="51"/>
        <v>0</v>
      </c>
      <c r="F269" s="23">
        <f t="shared" si="52"/>
        <v>0</v>
      </c>
      <c r="G269" s="23">
        <f t="shared" si="53"/>
        <v>0</v>
      </c>
      <c r="H269" s="23">
        <f t="shared" si="54"/>
        <v>0</v>
      </c>
      <c r="I269" s="23">
        <f t="shared" si="55"/>
        <v>0</v>
      </c>
      <c r="J269" s="23">
        <f t="shared" si="56"/>
        <v>0</v>
      </c>
      <c r="K269" s="23">
        <f t="shared" si="57"/>
        <v>0</v>
      </c>
      <c r="L269" s="23">
        <f t="shared" si="58"/>
        <v>0</v>
      </c>
      <c r="M269" s="23">
        <f t="shared" ca="1" si="59"/>
        <v>-3.0058686685577145E-4</v>
      </c>
      <c r="N269" s="23">
        <f t="shared" ca="1" si="60"/>
        <v>0</v>
      </c>
      <c r="O269" s="85">
        <f t="shared" ca="1" si="61"/>
        <v>0</v>
      </c>
      <c r="P269" s="23">
        <f t="shared" ca="1" si="62"/>
        <v>0</v>
      </c>
      <c r="Q269" s="23">
        <f t="shared" ca="1" si="63"/>
        <v>0</v>
      </c>
      <c r="R269" s="12">
        <f t="shared" ca="1" si="64"/>
        <v>3.0058686685577145E-4</v>
      </c>
    </row>
    <row r="270" spans="1:18" x14ac:dyDescent="0.2">
      <c r="A270" s="77"/>
      <c r="B270" s="77"/>
      <c r="C270" s="77"/>
      <c r="D270" s="78">
        <f t="shared" si="50"/>
        <v>0</v>
      </c>
      <c r="E270" s="78">
        <f t="shared" si="51"/>
        <v>0</v>
      </c>
      <c r="F270" s="23">
        <f t="shared" si="52"/>
        <v>0</v>
      </c>
      <c r="G270" s="23">
        <f t="shared" si="53"/>
        <v>0</v>
      </c>
      <c r="H270" s="23">
        <f t="shared" si="54"/>
        <v>0</v>
      </c>
      <c r="I270" s="23">
        <f t="shared" si="55"/>
        <v>0</v>
      </c>
      <c r="J270" s="23">
        <f t="shared" si="56"/>
        <v>0</v>
      </c>
      <c r="K270" s="23">
        <f t="shared" si="57"/>
        <v>0</v>
      </c>
      <c r="L270" s="23">
        <f t="shared" si="58"/>
        <v>0</v>
      </c>
      <c r="M270" s="23">
        <f t="shared" ca="1" si="59"/>
        <v>-3.0058686685577145E-4</v>
      </c>
      <c r="N270" s="23">
        <f t="shared" ca="1" si="60"/>
        <v>0</v>
      </c>
      <c r="O270" s="85">
        <f t="shared" ca="1" si="61"/>
        <v>0</v>
      </c>
      <c r="P270" s="23">
        <f t="shared" ca="1" si="62"/>
        <v>0</v>
      </c>
      <c r="Q270" s="23">
        <f t="shared" ca="1" si="63"/>
        <v>0</v>
      </c>
      <c r="R270" s="12">
        <f t="shared" ca="1" si="64"/>
        <v>3.0058686685577145E-4</v>
      </c>
    </row>
    <row r="271" spans="1:18" x14ac:dyDescent="0.2">
      <c r="A271" s="77"/>
      <c r="B271" s="77"/>
      <c r="C271" s="77"/>
      <c r="D271" s="78">
        <f t="shared" si="50"/>
        <v>0</v>
      </c>
      <c r="E271" s="78">
        <f t="shared" si="51"/>
        <v>0</v>
      </c>
      <c r="F271" s="23">
        <f t="shared" si="52"/>
        <v>0</v>
      </c>
      <c r="G271" s="23">
        <f t="shared" si="53"/>
        <v>0</v>
      </c>
      <c r="H271" s="23">
        <f t="shared" si="54"/>
        <v>0</v>
      </c>
      <c r="I271" s="23">
        <f t="shared" si="55"/>
        <v>0</v>
      </c>
      <c r="J271" s="23">
        <f t="shared" si="56"/>
        <v>0</v>
      </c>
      <c r="K271" s="23">
        <f t="shared" si="57"/>
        <v>0</v>
      </c>
      <c r="L271" s="23">
        <f t="shared" si="58"/>
        <v>0</v>
      </c>
      <c r="M271" s="23">
        <f t="shared" ca="1" si="59"/>
        <v>-3.0058686685577145E-4</v>
      </c>
      <c r="N271" s="23">
        <f t="shared" ca="1" si="60"/>
        <v>0</v>
      </c>
      <c r="O271" s="85">
        <f t="shared" ca="1" si="61"/>
        <v>0</v>
      </c>
      <c r="P271" s="23">
        <f t="shared" ca="1" si="62"/>
        <v>0</v>
      </c>
      <c r="Q271" s="23">
        <f t="shared" ca="1" si="63"/>
        <v>0</v>
      </c>
      <c r="R271" s="12">
        <f t="shared" ca="1" si="64"/>
        <v>3.0058686685577145E-4</v>
      </c>
    </row>
    <row r="272" spans="1:18" x14ac:dyDescent="0.2">
      <c r="A272" s="77"/>
      <c r="B272" s="77"/>
      <c r="C272" s="77"/>
      <c r="D272" s="78">
        <f t="shared" si="50"/>
        <v>0</v>
      </c>
      <c r="E272" s="78">
        <f t="shared" si="51"/>
        <v>0</v>
      </c>
      <c r="F272" s="23">
        <f t="shared" si="52"/>
        <v>0</v>
      </c>
      <c r="G272" s="23">
        <f t="shared" si="53"/>
        <v>0</v>
      </c>
      <c r="H272" s="23">
        <f t="shared" si="54"/>
        <v>0</v>
      </c>
      <c r="I272" s="23">
        <f t="shared" si="55"/>
        <v>0</v>
      </c>
      <c r="J272" s="23">
        <f t="shared" si="56"/>
        <v>0</v>
      </c>
      <c r="K272" s="23">
        <f t="shared" si="57"/>
        <v>0</v>
      </c>
      <c r="L272" s="23">
        <f t="shared" si="58"/>
        <v>0</v>
      </c>
      <c r="M272" s="23">
        <f t="shared" ca="1" si="59"/>
        <v>-3.0058686685577145E-4</v>
      </c>
      <c r="N272" s="23">
        <f t="shared" ca="1" si="60"/>
        <v>0</v>
      </c>
      <c r="O272" s="85">
        <f t="shared" ca="1" si="61"/>
        <v>0</v>
      </c>
      <c r="P272" s="23">
        <f t="shared" ca="1" si="62"/>
        <v>0</v>
      </c>
      <c r="Q272" s="23">
        <f t="shared" ca="1" si="63"/>
        <v>0</v>
      </c>
      <c r="R272" s="12">
        <f t="shared" ca="1" si="64"/>
        <v>3.0058686685577145E-4</v>
      </c>
    </row>
    <row r="273" spans="1:18" x14ac:dyDescent="0.2">
      <c r="A273" s="77"/>
      <c r="B273" s="77"/>
      <c r="C273" s="77"/>
      <c r="D273" s="78">
        <f t="shared" si="50"/>
        <v>0</v>
      </c>
      <c r="E273" s="78">
        <f t="shared" si="51"/>
        <v>0</v>
      </c>
      <c r="F273" s="23">
        <f t="shared" si="52"/>
        <v>0</v>
      </c>
      <c r="G273" s="23">
        <f t="shared" si="53"/>
        <v>0</v>
      </c>
      <c r="H273" s="23">
        <f t="shared" si="54"/>
        <v>0</v>
      </c>
      <c r="I273" s="23">
        <f t="shared" si="55"/>
        <v>0</v>
      </c>
      <c r="J273" s="23">
        <f t="shared" si="56"/>
        <v>0</v>
      </c>
      <c r="K273" s="23">
        <f t="shared" si="57"/>
        <v>0</v>
      </c>
      <c r="L273" s="23">
        <f t="shared" si="58"/>
        <v>0</v>
      </c>
      <c r="M273" s="23">
        <f t="shared" ca="1" si="59"/>
        <v>-3.0058686685577145E-4</v>
      </c>
      <c r="N273" s="23">
        <f t="shared" ca="1" si="60"/>
        <v>0</v>
      </c>
      <c r="O273" s="85">
        <f t="shared" ca="1" si="61"/>
        <v>0</v>
      </c>
      <c r="P273" s="23">
        <f t="shared" ca="1" si="62"/>
        <v>0</v>
      </c>
      <c r="Q273" s="23">
        <f t="shared" ca="1" si="63"/>
        <v>0</v>
      </c>
      <c r="R273" s="12">
        <f t="shared" ca="1" si="64"/>
        <v>3.0058686685577145E-4</v>
      </c>
    </row>
    <row r="274" spans="1:18" x14ac:dyDescent="0.2">
      <c r="A274" s="77"/>
      <c r="B274" s="77"/>
      <c r="C274" s="77"/>
      <c r="D274" s="78">
        <f t="shared" si="50"/>
        <v>0</v>
      </c>
      <c r="E274" s="78">
        <f t="shared" si="51"/>
        <v>0</v>
      </c>
      <c r="F274" s="23">
        <f t="shared" si="52"/>
        <v>0</v>
      </c>
      <c r="G274" s="23">
        <f t="shared" si="53"/>
        <v>0</v>
      </c>
      <c r="H274" s="23">
        <f t="shared" si="54"/>
        <v>0</v>
      </c>
      <c r="I274" s="23">
        <f t="shared" si="55"/>
        <v>0</v>
      </c>
      <c r="J274" s="23">
        <f t="shared" si="56"/>
        <v>0</v>
      </c>
      <c r="K274" s="23">
        <f t="shared" si="57"/>
        <v>0</v>
      </c>
      <c r="L274" s="23">
        <f t="shared" si="58"/>
        <v>0</v>
      </c>
      <c r="M274" s="23">
        <f t="shared" ca="1" si="59"/>
        <v>-3.0058686685577145E-4</v>
      </c>
      <c r="N274" s="23">
        <f t="shared" ca="1" si="60"/>
        <v>0</v>
      </c>
      <c r="O274" s="85">
        <f t="shared" ca="1" si="61"/>
        <v>0</v>
      </c>
      <c r="P274" s="23">
        <f t="shared" ca="1" si="62"/>
        <v>0</v>
      </c>
      <c r="Q274" s="23">
        <f t="shared" ca="1" si="63"/>
        <v>0</v>
      </c>
      <c r="R274" s="12">
        <f t="shared" ca="1" si="64"/>
        <v>3.0058686685577145E-4</v>
      </c>
    </row>
    <row r="275" spans="1:18" x14ac:dyDescent="0.2">
      <c r="A275" s="77"/>
      <c r="B275" s="77"/>
      <c r="C275" s="77"/>
      <c r="D275" s="78">
        <f t="shared" si="50"/>
        <v>0</v>
      </c>
      <c r="E275" s="78">
        <f t="shared" si="51"/>
        <v>0</v>
      </c>
      <c r="F275" s="23">
        <f t="shared" si="52"/>
        <v>0</v>
      </c>
      <c r="G275" s="23">
        <f t="shared" si="53"/>
        <v>0</v>
      </c>
      <c r="H275" s="23">
        <f t="shared" si="54"/>
        <v>0</v>
      </c>
      <c r="I275" s="23">
        <f t="shared" si="55"/>
        <v>0</v>
      </c>
      <c r="J275" s="23">
        <f t="shared" si="56"/>
        <v>0</v>
      </c>
      <c r="K275" s="23">
        <f t="shared" si="57"/>
        <v>0</v>
      </c>
      <c r="L275" s="23">
        <f t="shared" si="58"/>
        <v>0</v>
      </c>
      <c r="M275" s="23">
        <f t="shared" ca="1" si="59"/>
        <v>-3.0058686685577145E-4</v>
      </c>
      <c r="N275" s="23">
        <f t="shared" ca="1" si="60"/>
        <v>0</v>
      </c>
      <c r="O275" s="85">
        <f t="shared" ca="1" si="61"/>
        <v>0</v>
      </c>
      <c r="P275" s="23">
        <f t="shared" ca="1" si="62"/>
        <v>0</v>
      </c>
      <c r="Q275" s="23">
        <f t="shared" ca="1" si="63"/>
        <v>0</v>
      </c>
      <c r="R275" s="12">
        <f t="shared" ca="1" si="64"/>
        <v>3.0058686685577145E-4</v>
      </c>
    </row>
    <row r="276" spans="1:18" x14ac:dyDescent="0.2">
      <c r="A276" s="77"/>
      <c r="B276" s="77"/>
      <c r="C276" s="77"/>
      <c r="D276" s="78">
        <f t="shared" si="50"/>
        <v>0</v>
      </c>
      <c r="E276" s="78">
        <f t="shared" si="51"/>
        <v>0</v>
      </c>
      <c r="F276" s="23">
        <f t="shared" si="52"/>
        <v>0</v>
      </c>
      <c r="G276" s="23">
        <f t="shared" si="53"/>
        <v>0</v>
      </c>
      <c r="H276" s="23">
        <f t="shared" si="54"/>
        <v>0</v>
      </c>
      <c r="I276" s="23">
        <f t="shared" si="55"/>
        <v>0</v>
      </c>
      <c r="J276" s="23">
        <f t="shared" si="56"/>
        <v>0</v>
      </c>
      <c r="K276" s="23">
        <f t="shared" si="57"/>
        <v>0</v>
      </c>
      <c r="L276" s="23">
        <f t="shared" si="58"/>
        <v>0</v>
      </c>
      <c r="M276" s="23">
        <f t="shared" ca="1" si="59"/>
        <v>-3.0058686685577145E-4</v>
      </c>
      <c r="N276" s="23">
        <f t="shared" ca="1" si="60"/>
        <v>0</v>
      </c>
      <c r="O276" s="85">
        <f t="shared" ca="1" si="61"/>
        <v>0</v>
      </c>
      <c r="P276" s="23">
        <f t="shared" ca="1" si="62"/>
        <v>0</v>
      </c>
      <c r="Q276" s="23">
        <f t="shared" ca="1" si="63"/>
        <v>0</v>
      </c>
      <c r="R276" s="12">
        <f t="shared" ca="1" si="64"/>
        <v>3.0058686685577145E-4</v>
      </c>
    </row>
    <row r="277" spans="1:18" x14ac:dyDescent="0.2">
      <c r="A277" s="77"/>
      <c r="B277" s="77"/>
      <c r="C277" s="77"/>
      <c r="D277" s="78">
        <f t="shared" ref="D277:D342" si="65">A277/A$18</f>
        <v>0</v>
      </c>
      <c r="E277" s="78">
        <f t="shared" ref="E277:E342" si="66">B277/B$18</f>
        <v>0</v>
      </c>
      <c r="F277" s="23">
        <f t="shared" ref="F277:F342" si="67">$C277*D277</f>
        <v>0</v>
      </c>
      <c r="G277" s="23">
        <f t="shared" ref="G277:G342" si="68">$C277*E277</f>
        <v>0</v>
      </c>
      <c r="H277" s="23">
        <f t="shared" ref="H277:H342" si="69">C277*D277*D277</f>
        <v>0</v>
      </c>
      <c r="I277" s="23">
        <f t="shared" ref="I277:I342" si="70">C277*D277*D277*D277</f>
        <v>0</v>
      </c>
      <c r="J277" s="23">
        <f t="shared" ref="J277:J342" si="71">C277*D277*D277*D277*D277</f>
        <v>0</v>
      </c>
      <c r="K277" s="23">
        <f t="shared" ref="K277:K342" si="72">C277*E277*D277</f>
        <v>0</v>
      </c>
      <c r="L277" s="23">
        <f t="shared" ref="L277:L342" si="73">C277*E277*D277*D277</f>
        <v>0</v>
      </c>
      <c r="M277" s="23">
        <f t="shared" ref="M277:M342" ca="1" si="74">+E$4+E$5*D277+E$6*D277^2</f>
        <v>-3.0058686685577145E-4</v>
      </c>
      <c r="N277" s="23">
        <f t="shared" ref="N277:N340" ca="1" si="75">C277*(M277-E277)^2</f>
        <v>0</v>
      </c>
      <c r="O277" s="85">
        <f t="shared" ref="O277:O342" ca="1" si="76">(C277*O$1-O$2*F277+O$3*H277)^2</f>
        <v>0</v>
      </c>
      <c r="P277" s="23">
        <f t="shared" ref="P277:P340" ca="1" si="77">(-C277*O$2+O$4*F277-O$5*H277)^2</f>
        <v>0</v>
      </c>
      <c r="Q277" s="23">
        <f t="shared" ref="Q277:Q342" ca="1" si="78">+(C277*O$3-F277*O$5+H277*O$6)^2</f>
        <v>0</v>
      </c>
      <c r="R277" s="12">
        <f t="shared" ref="R277:R342" ca="1" si="79">+E277-M277</f>
        <v>3.0058686685577145E-4</v>
      </c>
    </row>
    <row r="278" spans="1:18" x14ac:dyDescent="0.2">
      <c r="A278" s="77"/>
      <c r="B278" s="77"/>
      <c r="C278" s="77"/>
      <c r="D278" s="78">
        <f t="shared" si="65"/>
        <v>0</v>
      </c>
      <c r="E278" s="78">
        <f t="shared" si="66"/>
        <v>0</v>
      </c>
      <c r="F278" s="23">
        <f t="shared" si="67"/>
        <v>0</v>
      </c>
      <c r="G278" s="23">
        <f t="shared" si="68"/>
        <v>0</v>
      </c>
      <c r="H278" s="23">
        <f t="shared" si="69"/>
        <v>0</v>
      </c>
      <c r="I278" s="23">
        <f t="shared" si="70"/>
        <v>0</v>
      </c>
      <c r="J278" s="23">
        <f t="shared" si="71"/>
        <v>0</v>
      </c>
      <c r="K278" s="23">
        <f t="shared" si="72"/>
        <v>0</v>
      </c>
      <c r="L278" s="23">
        <f t="shared" si="73"/>
        <v>0</v>
      </c>
      <c r="M278" s="23">
        <f t="shared" ca="1" si="74"/>
        <v>-3.0058686685577145E-4</v>
      </c>
      <c r="N278" s="23">
        <f t="shared" ca="1" si="75"/>
        <v>0</v>
      </c>
      <c r="O278" s="85">
        <f t="shared" ca="1" si="76"/>
        <v>0</v>
      </c>
      <c r="P278" s="23">
        <f t="shared" ca="1" si="77"/>
        <v>0</v>
      </c>
      <c r="Q278" s="23">
        <f t="shared" ca="1" si="78"/>
        <v>0</v>
      </c>
      <c r="R278" s="12">
        <f t="shared" ca="1" si="79"/>
        <v>3.0058686685577145E-4</v>
      </c>
    </row>
    <row r="279" spans="1:18" x14ac:dyDescent="0.2">
      <c r="A279" s="77"/>
      <c r="B279" s="77"/>
      <c r="C279" s="77"/>
      <c r="D279" s="78">
        <f t="shared" si="65"/>
        <v>0</v>
      </c>
      <c r="E279" s="78">
        <f t="shared" si="66"/>
        <v>0</v>
      </c>
      <c r="F279" s="23">
        <f t="shared" si="67"/>
        <v>0</v>
      </c>
      <c r="G279" s="23">
        <f t="shared" si="68"/>
        <v>0</v>
      </c>
      <c r="H279" s="23">
        <f t="shared" si="69"/>
        <v>0</v>
      </c>
      <c r="I279" s="23">
        <f t="shared" si="70"/>
        <v>0</v>
      </c>
      <c r="J279" s="23">
        <f t="shared" si="71"/>
        <v>0</v>
      </c>
      <c r="K279" s="23">
        <f t="shared" si="72"/>
        <v>0</v>
      </c>
      <c r="L279" s="23">
        <f t="shared" si="73"/>
        <v>0</v>
      </c>
      <c r="M279" s="23">
        <f t="shared" ca="1" si="74"/>
        <v>-3.0058686685577145E-4</v>
      </c>
      <c r="N279" s="23">
        <f t="shared" ca="1" si="75"/>
        <v>0</v>
      </c>
      <c r="O279" s="85">
        <f t="shared" ca="1" si="76"/>
        <v>0</v>
      </c>
      <c r="P279" s="23">
        <f t="shared" ca="1" si="77"/>
        <v>0</v>
      </c>
      <c r="Q279" s="23">
        <f t="shared" ca="1" si="78"/>
        <v>0</v>
      </c>
      <c r="R279" s="12">
        <f t="shared" ca="1" si="79"/>
        <v>3.0058686685577145E-4</v>
      </c>
    </row>
    <row r="280" spans="1:18" x14ac:dyDescent="0.2">
      <c r="A280" s="77"/>
      <c r="B280" s="77"/>
      <c r="C280" s="77"/>
      <c r="D280" s="78">
        <f t="shared" si="65"/>
        <v>0</v>
      </c>
      <c r="E280" s="78">
        <f t="shared" si="66"/>
        <v>0</v>
      </c>
      <c r="F280" s="23">
        <f t="shared" si="67"/>
        <v>0</v>
      </c>
      <c r="G280" s="23">
        <f t="shared" si="68"/>
        <v>0</v>
      </c>
      <c r="H280" s="23">
        <f t="shared" si="69"/>
        <v>0</v>
      </c>
      <c r="I280" s="23">
        <f t="shared" si="70"/>
        <v>0</v>
      </c>
      <c r="J280" s="23">
        <f t="shared" si="71"/>
        <v>0</v>
      </c>
      <c r="K280" s="23">
        <f t="shared" si="72"/>
        <v>0</v>
      </c>
      <c r="L280" s="23">
        <f t="shared" si="73"/>
        <v>0</v>
      </c>
      <c r="M280" s="23">
        <f t="shared" ca="1" si="74"/>
        <v>-3.0058686685577145E-4</v>
      </c>
      <c r="N280" s="23">
        <f t="shared" ca="1" si="75"/>
        <v>0</v>
      </c>
      <c r="O280" s="85">
        <f t="shared" ca="1" si="76"/>
        <v>0</v>
      </c>
      <c r="P280" s="23">
        <f t="shared" ca="1" si="77"/>
        <v>0</v>
      </c>
      <c r="Q280" s="23">
        <f t="shared" ca="1" si="78"/>
        <v>0</v>
      </c>
      <c r="R280" s="12">
        <f t="shared" ca="1" si="79"/>
        <v>3.0058686685577145E-4</v>
      </c>
    </row>
    <row r="281" spans="1:18" x14ac:dyDescent="0.2">
      <c r="A281" s="77"/>
      <c r="B281" s="77"/>
      <c r="C281" s="77"/>
      <c r="D281" s="78">
        <f t="shared" si="65"/>
        <v>0</v>
      </c>
      <c r="E281" s="78">
        <f t="shared" si="66"/>
        <v>0</v>
      </c>
      <c r="F281" s="23">
        <f t="shared" si="67"/>
        <v>0</v>
      </c>
      <c r="G281" s="23">
        <f t="shared" si="68"/>
        <v>0</v>
      </c>
      <c r="H281" s="23">
        <f t="shared" si="69"/>
        <v>0</v>
      </c>
      <c r="I281" s="23">
        <f t="shared" si="70"/>
        <v>0</v>
      </c>
      <c r="J281" s="23">
        <f t="shared" si="71"/>
        <v>0</v>
      </c>
      <c r="K281" s="23">
        <f t="shared" si="72"/>
        <v>0</v>
      </c>
      <c r="L281" s="23">
        <f t="shared" si="73"/>
        <v>0</v>
      </c>
      <c r="M281" s="23">
        <f t="shared" ca="1" si="74"/>
        <v>-3.0058686685577145E-4</v>
      </c>
      <c r="N281" s="23">
        <f t="shared" ca="1" si="75"/>
        <v>0</v>
      </c>
      <c r="O281" s="85">
        <f t="shared" ca="1" si="76"/>
        <v>0</v>
      </c>
      <c r="P281" s="23">
        <f t="shared" ca="1" si="77"/>
        <v>0</v>
      </c>
      <c r="Q281" s="23">
        <f t="shared" ca="1" si="78"/>
        <v>0</v>
      </c>
      <c r="R281" s="12">
        <f t="shared" ca="1" si="79"/>
        <v>3.0058686685577145E-4</v>
      </c>
    </row>
    <row r="282" spans="1:18" x14ac:dyDescent="0.2">
      <c r="A282" s="77"/>
      <c r="B282" s="77"/>
      <c r="C282" s="77"/>
      <c r="D282" s="78">
        <f t="shared" si="65"/>
        <v>0</v>
      </c>
      <c r="E282" s="78">
        <f t="shared" si="66"/>
        <v>0</v>
      </c>
      <c r="F282" s="23">
        <f t="shared" si="67"/>
        <v>0</v>
      </c>
      <c r="G282" s="23">
        <f t="shared" si="68"/>
        <v>0</v>
      </c>
      <c r="H282" s="23">
        <f t="shared" si="69"/>
        <v>0</v>
      </c>
      <c r="I282" s="23">
        <f t="shared" si="70"/>
        <v>0</v>
      </c>
      <c r="J282" s="23">
        <f t="shared" si="71"/>
        <v>0</v>
      </c>
      <c r="K282" s="23">
        <f t="shared" si="72"/>
        <v>0</v>
      </c>
      <c r="L282" s="23">
        <f t="shared" si="73"/>
        <v>0</v>
      </c>
      <c r="M282" s="23">
        <f t="shared" ca="1" si="74"/>
        <v>-3.0058686685577145E-4</v>
      </c>
      <c r="N282" s="23">
        <f t="shared" ca="1" si="75"/>
        <v>0</v>
      </c>
      <c r="O282" s="85">
        <f t="shared" ca="1" si="76"/>
        <v>0</v>
      </c>
      <c r="P282" s="23">
        <f t="shared" ca="1" si="77"/>
        <v>0</v>
      </c>
      <c r="Q282" s="23">
        <f t="shared" ca="1" si="78"/>
        <v>0</v>
      </c>
      <c r="R282" s="12">
        <f t="shared" ca="1" si="79"/>
        <v>3.0058686685577145E-4</v>
      </c>
    </row>
    <row r="283" spans="1:18" x14ac:dyDescent="0.2">
      <c r="A283" s="77"/>
      <c r="B283" s="77"/>
      <c r="C283" s="77"/>
      <c r="D283" s="78">
        <f t="shared" si="65"/>
        <v>0</v>
      </c>
      <c r="E283" s="78">
        <f t="shared" si="66"/>
        <v>0</v>
      </c>
      <c r="F283" s="23">
        <f t="shared" si="67"/>
        <v>0</v>
      </c>
      <c r="G283" s="23">
        <f t="shared" si="68"/>
        <v>0</v>
      </c>
      <c r="H283" s="23">
        <f t="shared" si="69"/>
        <v>0</v>
      </c>
      <c r="I283" s="23">
        <f t="shared" si="70"/>
        <v>0</v>
      </c>
      <c r="J283" s="23">
        <f t="shared" si="71"/>
        <v>0</v>
      </c>
      <c r="K283" s="23">
        <f t="shared" si="72"/>
        <v>0</v>
      </c>
      <c r="L283" s="23">
        <f t="shared" si="73"/>
        <v>0</v>
      </c>
      <c r="M283" s="23">
        <f t="shared" ca="1" si="74"/>
        <v>-3.0058686685577145E-4</v>
      </c>
      <c r="N283" s="23">
        <f t="shared" ca="1" si="75"/>
        <v>0</v>
      </c>
      <c r="O283" s="85">
        <f t="shared" ca="1" si="76"/>
        <v>0</v>
      </c>
      <c r="P283" s="23">
        <f t="shared" ca="1" si="77"/>
        <v>0</v>
      </c>
      <c r="Q283" s="23">
        <f t="shared" ca="1" si="78"/>
        <v>0</v>
      </c>
      <c r="R283" s="12">
        <f t="shared" ca="1" si="79"/>
        <v>3.0058686685577145E-4</v>
      </c>
    </row>
    <row r="284" spans="1:18" x14ac:dyDescent="0.2">
      <c r="A284" s="77"/>
      <c r="B284" s="77"/>
      <c r="C284" s="77"/>
      <c r="D284" s="78">
        <f t="shared" si="65"/>
        <v>0</v>
      </c>
      <c r="E284" s="78">
        <f t="shared" si="66"/>
        <v>0</v>
      </c>
      <c r="F284" s="23">
        <f t="shared" si="67"/>
        <v>0</v>
      </c>
      <c r="G284" s="23">
        <f t="shared" si="68"/>
        <v>0</v>
      </c>
      <c r="H284" s="23">
        <f t="shared" si="69"/>
        <v>0</v>
      </c>
      <c r="I284" s="23">
        <f t="shared" si="70"/>
        <v>0</v>
      </c>
      <c r="J284" s="23">
        <f t="shared" si="71"/>
        <v>0</v>
      </c>
      <c r="K284" s="23">
        <f t="shared" si="72"/>
        <v>0</v>
      </c>
      <c r="L284" s="23">
        <f t="shared" si="73"/>
        <v>0</v>
      </c>
      <c r="M284" s="23">
        <f t="shared" ca="1" si="74"/>
        <v>-3.0058686685577145E-4</v>
      </c>
      <c r="N284" s="23">
        <f t="shared" ca="1" si="75"/>
        <v>0</v>
      </c>
      <c r="O284" s="85">
        <f t="shared" ca="1" si="76"/>
        <v>0</v>
      </c>
      <c r="P284" s="23">
        <f t="shared" ca="1" si="77"/>
        <v>0</v>
      </c>
      <c r="Q284" s="23">
        <f t="shared" ca="1" si="78"/>
        <v>0</v>
      </c>
      <c r="R284" s="12">
        <f t="shared" ca="1" si="79"/>
        <v>3.0058686685577145E-4</v>
      </c>
    </row>
    <row r="285" spans="1:18" x14ac:dyDescent="0.2">
      <c r="A285" s="77"/>
      <c r="B285" s="77"/>
      <c r="C285" s="77"/>
      <c r="D285" s="78">
        <f t="shared" si="65"/>
        <v>0</v>
      </c>
      <c r="E285" s="78">
        <f t="shared" si="66"/>
        <v>0</v>
      </c>
      <c r="F285" s="23">
        <f t="shared" si="67"/>
        <v>0</v>
      </c>
      <c r="G285" s="23">
        <f t="shared" si="68"/>
        <v>0</v>
      </c>
      <c r="H285" s="23">
        <f t="shared" si="69"/>
        <v>0</v>
      </c>
      <c r="I285" s="23">
        <f t="shared" si="70"/>
        <v>0</v>
      </c>
      <c r="J285" s="23">
        <f t="shared" si="71"/>
        <v>0</v>
      </c>
      <c r="K285" s="23">
        <f t="shared" si="72"/>
        <v>0</v>
      </c>
      <c r="L285" s="23">
        <f t="shared" si="73"/>
        <v>0</v>
      </c>
      <c r="M285" s="23">
        <f t="shared" ca="1" si="74"/>
        <v>-3.0058686685577145E-4</v>
      </c>
      <c r="N285" s="23">
        <f t="shared" ca="1" si="75"/>
        <v>0</v>
      </c>
      <c r="O285" s="85">
        <f t="shared" ca="1" si="76"/>
        <v>0</v>
      </c>
      <c r="P285" s="23">
        <f t="shared" ca="1" si="77"/>
        <v>0</v>
      </c>
      <c r="Q285" s="23">
        <f t="shared" ca="1" si="78"/>
        <v>0</v>
      </c>
      <c r="R285" s="12">
        <f t="shared" ca="1" si="79"/>
        <v>3.0058686685577145E-4</v>
      </c>
    </row>
    <row r="286" spans="1:18" x14ac:dyDescent="0.2">
      <c r="A286" s="77"/>
      <c r="B286" s="77"/>
      <c r="C286" s="77"/>
      <c r="D286" s="78">
        <f t="shared" si="65"/>
        <v>0</v>
      </c>
      <c r="E286" s="78">
        <f t="shared" si="66"/>
        <v>0</v>
      </c>
      <c r="F286" s="23">
        <f t="shared" si="67"/>
        <v>0</v>
      </c>
      <c r="G286" s="23">
        <f t="shared" si="68"/>
        <v>0</v>
      </c>
      <c r="H286" s="23">
        <f t="shared" si="69"/>
        <v>0</v>
      </c>
      <c r="I286" s="23">
        <f t="shared" si="70"/>
        <v>0</v>
      </c>
      <c r="J286" s="23">
        <f t="shared" si="71"/>
        <v>0</v>
      </c>
      <c r="K286" s="23">
        <f t="shared" si="72"/>
        <v>0</v>
      </c>
      <c r="L286" s="23">
        <f t="shared" si="73"/>
        <v>0</v>
      </c>
      <c r="M286" s="23">
        <f t="shared" ca="1" si="74"/>
        <v>-3.0058686685577145E-4</v>
      </c>
      <c r="N286" s="23">
        <f t="shared" ca="1" si="75"/>
        <v>0</v>
      </c>
      <c r="O286" s="85">
        <f t="shared" ca="1" si="76"/>
        <v>0</v>
      </c>
      <c r="P286" s="23">
        <f t="shared" ca="1" si="77"/>
        <v>0</v>
      </c>
      <c r="Q286" s="23">
        <f t="shared" ca="1" si="78"/>
        <v>0</v>
      </c>
      <c r="R286" s="12">
        <f t="shared" ca="1" si="79"/>
        <v>3.0058686685577145E-4</v>
      </c>
    </row>
    <row r="287" spans="1:18" x14ac:dyDescent="0.2">
      <c r="A287" s="77"/>
      <c r="B287" s="77"/>
      <c r="C287" s="77"/>
      <c r="D287" s="78">
        <f t="shared" si="65"/>
        <v>0</v>
      </c>
      <c r="E287" s="78">
        <f t="shared" si="66"/>
        <v>0</v>
      </c>
      <c r="F287" s="23">
        <f t="shared" si="67"/>
        <v>0</v>
      </c>
      <c r="G287" s="23">
        <f t="shared" si="68"/>
        <v>0</v>
      </c>
      <c r="H287" s="23">
        <f t="shared" si="69"/>
        <v>0</v>
      </c>
      <c r="I287" s="23">
        <f t="shared" si="70"/>
        <v>0</v>
      </c>
      <c r="J287" s="23">
        <f t="shared" si="71"/>
        <v>0</v>
      </c>
      <c r="K287" s="23">
        <f t="shared" si="72"/>
        <v>0</v>
      </c>
      <c r="L287" s="23">
        <f t="shared" si="73"/>
        <v>0</v>
      </c>
      <c r="M287" s="23">
        <f t="shared" ca="1" si="74"/>
        <v>-3.0058686685577145E-4</v>
      </c>
      <c r="N287" s="23">
        <f t="shared" ca="1" si="75"/>
        <v>0</v>
      </c>
      <c r="O287" s="85">
        <f t="shared" ca="1" si="76"/>
        <v>0</v>
      </c>
      <c r="P287" s="23">
        <f t="shared" ca="1" si="77"/>
        <v>0</v>
      </c>
      <c r="Q287" s="23">
        <f t="shared" ca="1" si="78"/>
        <v>0</v>
      </c>
      <c r="R287" s="12">
        <f t="shared" ca="1" si="79"/>
        <v>3.0058686685577145E-4</v>
      </c>
    </row>
    <row r="288" spans="1:18" x14ac:dyDescent="0.2">
      <c r="A288" s="77"/>
      <c r="B288" s="77"/>
      <c r="C288" s="77"/>
      <c r="D288" s="78">
        <f t="shared" si="65"/>
        <v>0</v>
      </c>
      <c r="E288" s="78">
        <f t="shared" si="66"/>
        <v>0</v>
      </c>
      <c r="F288" s="23">
        <f t="shared" si="67"/>
        <v>0</v>
      </c>
      <c r="G288" s="23">
        <f t="shared" si="68"/>
        <v>0</v>
      </c>
      <c r="H288" s="23">
        <f t="shared" si="69"/>
        <v>0</v>
      </c>
      <c r="I288" s="23">
        <f t="shared" si="70"/>
        <v>0</v>
      </c>
      <c r="J288" s="23">
        <f t="shared" si="71"/>
        <v>0</v>
      </c>
      <c r="K288" s="23">
        <f t="shared" si="72"/>
        <v>0</v>
      </c>
      <c r="L288" s="23">
        <f t="shared" si="73"/>
        <v>0</v>
      </c>
      <c r="M288" s="23">
        <f t="shared" ca="1" si="74"/>
        <v>-3.0058686685577145E-4</v>
      </c>
      <c r="N288" s="23">
        <f t="shared" ca="1" si="75"/>
        <v>0</v>
      </c>
      <c r="O288" s="85">
        <f t="shared" ca="1" si="76"/>
        <v>0</v>
      </c>
      <c r="P288" s="23">
        <f t="shared" ca="1" si="77"/>
        <v>0</v>
      </c>
      <c r="Q288" s="23">
        <f t="shared" ca="1" si="78"/>
        <v>0</v>
      </c>
      <c r="R288" s="12">
        <f t="shared" ca="1" si="79"/>
        <v>3.0058686685577145E-4</v>
      </c>
    </row>
    <row r="289" spans="1:18" x14ac:dyDescent="0.2">
      <c r="A289" s="77"/>
      <c r="B289" s="77"/>
      <c r="C289" s="77"/>
      <c r="D289" s="78">
        <f t="shared" si="65"/>
        <v>0</v>
      </c>
      <c r="E289" s="78">
        <f t="shared" si="66"/>
        <v>0</v>
      </c>
      <c r="F289" s="23">
        <f t="shared" si="67"/>
        <v>0</v>
      </c>
      <c r="G289" s="23">
        <f t="shared" si="68"/>
        <v>0</v>
      </c>
      <c r="H289" s="23">
        <f t="shared" si="69"/>
        <v>0</v>
      </c>
      <c r="I289" s="23">
        <f t="shared" si="70"/>
        <v>0</v>
      </c>
      <c r="J289" s="23">
        <f t="shared" si="71"/>
        <v>0</v>
      </c>
      <c r="K289" s="23">
        <f t="shared" si="72"/>
        <v>0</v>
      </c>
      <c r="L289" s="23">
        <f t="shared" si="73"/>
        <v>0</v>
      </c>
      <c r="M289" s="23">
        <f t="shared" ca="1" si="74"/>
        <v>-3.0058686685577145E-4</v>
      </c>
      <c r="N289" s="23">
        <f t="shared" ca="1" si="75"/>
        <v>0</v>
      </c>
      <c r="O289" s="85">
        <f t="shared" ca="1" si="76"/>
        <v>0</v>
      </c>
      <c r="P289" s="23">
        <f t="shared" ca="1" si="77"/>
        <v>0</v>
      </c>
      <c r="Q289" s="23">
        <f t="shared" ca="1" si="78"/>
        <v>0</v>
      </c>
      <c r="R289" s="12">
        <f t="shared" ca="1" si="79"/>
        <v>3.0058686685577145E-4</v>
      </c>
    </row>
    <row r="290" spans="1:18" x14ac:dyDescent="0.2">
      <c r="A290" s="77"/>
      <c r="B290" s="77"/>
      <c r="C290" s="77"/>
      <c r="D290" s="78">
        <f t="shared" si="65"/>
        <v>0</v>
      </c>
      <c r="E290" s="78">
        <f t="shared" si="66"/>
        <v>0</v>
      </c>
      <c r="F290" s="23">
        <f t="shared" si="67"/>
        <v>0</v>
      </c>
      <c r="G290" s="23">
        <f t="shared" si="68"/>
        <v>0</v>
      </c>
      <c r="H290" s="23">
        <f t="shared" si="69"/>
        <v>0</v>
      </c>
      <c r="I290" s="23">
        <f t="shared" si="70"/>
        <v>0</v>
      </c>
      <c r="J290" s="23">
        <f t="shared" si="71"/>
        <v>0</v>
      </c>
      <c r="K290" s="23">
        <f t="shared" si="72"/>
        <v>0</v>
      </c>
      <c r="L290" s="23">
        <f t="shared" si="73"/>
        <v>0</v>
      </c>
      <c r="M290" s="23">
        <f t="shared" ca="1" si="74"/>
        <v>-3.0058686685577145E-4</v>
      </c>
      <c r="N290" s="23">
        <f t="shared" ca="1" si="75"/>
        <v>0</v>
      </c>
      <c r="O290" s="85">
        <f t="shared" ca="1" si="76"/>
        <v>0</v>
      </c>
      <c r="P290" s="23">
        <f t="shared" ca="1" si="77"/>
        <v>0</v>
      </c>
      <c r="Q290" s="23">
        <f t="shared" ca="1" si="78"/>
        <v>0</v>
      </c>
      <c r="R290" s="12">
        <f t="shared" ca="1" si="79"/>
        <v>3.0058686685577145E-4</v>
      </c>
    </row>
    <row r="291" spans="1:18" x14ac:dyDescent="0.2">
      <c r="A291" s="77"/>
      <c r="B291" s="77"/>
      <c r="C291" s="77"/>
      <c r="D291" s="78">
        <f t="shared" si="65"/>
        <v>0</v>
      </c>
      <c r="E291" s="78">
        <f t="shared" si="66"/>
        <v>0</v>
      </c>
      <c r="F291" s="23">
        <f t="shared" si="67"/>
        <v>0</v>
      </c>
      <c r="G291" s="23">
        <f t="shared" si="68"/>
        <v>0</v>
      </c>
      <c r="H291" s="23">
        <f t="shared" si="69"/>
        <v>0</v>
      </c>
      <c r="I291" s="23">
        <f t="shared" si="70"/>
        <v>0</v>
      </c>
      <c r="J291" s="23">
        <f t="shared" si="71"/>
        <v>0</v>
      </c>
      <c r="K291" s="23">
        <f t="shared" si="72"/>
        <v>0</v>
      </c>
      <c r="L291" s="23">
        <f t="shared" si="73"/>
        <v>0</v>
      </c>
      <c r="M291" s="23">
        <f t="shared" ca="1" si="74"/>
        <v>-3.0058686685577145E-4</v>
      </c>
      <c r="N291" s="23">
        <f t="shared" ca="1" si="75"/>
        <v>0</v>
      </c>
      <c r="O291" s="85">
        <f t="shared" ca="1" si="76"/>
        <v>0</v>
      </c>
      <c r="P291" s="23">
        <f t="shared" ca="1" si="77"/>
        <v>0</v>
      </c>
      <c r="Q291" s="23">
        <f t="shared" ca="1" si="78"/>
        <v>0</v>
      </c>
      <c r="R291" s="12">
        <f t="shared" ca="1" si="79"/>
        <v>3.0058686685577145E-4</v>
      </c>
    </row>
    <row r="292" spans="1:18" x14ac:dyDescent="0.2">
      <c r="A292" s="77"/>
      <c r="B292" s="77"/>
      <c r="C292" s="77"/>
      <c r="D292" s="78">
        <f t="shared" si="65"/>
        <v>0</v>
      </c>
      <c r="E292" s="78">
        <f t="shared" si="66"/>
        <v>0</v>
      </c>
      <c r="F292" s="23">
        <f t="shared" si="67"/>
        <v>0</v>
      </c>
      <c r="G292" s="23">
        <f t="shared" si="68"/>
        <v>0</v>
      </c>
      <c r="H292" s="23">
        <f t="shared" si="69"/>
        <v>0</v>
      </c>
      <c r="I292" s="23">
        <f t="shared" si="70"/>
        <v>0</v>
      </c>
      <c r="J292" s="23">
        <f t="shared" si="71"/>
        <v>0</v>
      </c>
      <c r="K292" s="23">
        <f t="shared" si="72"/>
        <v>0</v>
      </c>
      <c r="L292" s="23">
        <f t="shared" si="73"/>
        <v>0</v>
      </c>
      <c r="M292" s="23">
        <f t="shared" ca="1" si="74"/>
        <v>-3.0058686685577145E-4</v>
      </c>
      <c r="N292" s="23">
        <f t="shared" ca="1" si="75"/>
        <v>0</v>
      </c>
      <c r="O292" s="85">
        <f t="shared" ca="1" si="76"/>
        <v>0</v>
      </c>
      <c r="P292" s="23">
        <f t="shared" ca="1" si="77"/>
        <v>0</v>
      </c>
      <c r="Q292" s="23">
        <f t="shared" ca="1" si="78"/>
        <v>0</v>
      </c>
      <c r="R292" s="12">
        <f t="shared" ca="1" si="79"/>
        <v>3.0058686685577145E-4</v>
      </c>
    </row>
    <row r="293" spans="1:18" x14ac:dyDescent="0.2">
      <c r="A293" s="77"/>
      <c r="B293" s="77"/>
      <c r="C293" s="77"/>
      <c r="D293" s="78">
        <f t="shared" si="65"/>
        <v>0</v>
      </c>
      <c r="E293" s="78">
        <f t="shared" si="66"/>
        <v>0</v>
      </c>
      <c r="F293" s="23">
        <f t="shared" si="67"/>
        <v>0</v>
      </c>
      <c r="G293" s="23">
        <f t="shared" si="68"/>
        <v>0</v>
      </c>
      <c r="H293" s="23">
        <f t="shared" si="69"/>
        <v>0</v>
      </c>
      <c r="I293" s="23">
        <f t="shared" si="70"/>
        <v>0</v>
      </c>
      <c r="J293" s="23">
        <f t="shared" si="71"/>
        <v>0</v>
      </c>
      <c r="K293" s="23">
        <f t="shared" si="72"/>
        <v>0</v>
      </c>
      <c r="L293" s="23">
        <f t="shared" si="73"/>
        <v>0</v>
      </c>
      <c r="M293" s="23">
        <f t="shared" ca="1" si="74"/>
        <v>-3.0058686685577145E-4</v>
      </c>
      <c r="N293" s="23">
        <f t="shared" ca="1" si="75"/>
        <v>0</v>
      </c>
      <c r="O293" s="85">
        <f t="shared" ca="1" si="76"/>
        <v>0</v>
      </c>
      <c r="P293" s="23">
        <f t="shared" ca="1" si="77"/>
        <v>0</v>
      </c>
      <c r="Q293" s="23">
        <f t="shared" ca="1" si="78"/>
        <v>0</v>
      </c>
      <c r="R293" s="12">
        <f t="shared" ca="1" si="79"/>
        <v>3.0058686685577145E-4</v>
      </c>
    </row>
    <row r="294" spans="1:18" x14ac:dyDescent="0.2">
      <c r="A294" s="77"/>
      <c r="B294" s="77"/>
      <c r="C294" s="77"/>
      <c r="D294" s="78">
        <f t="shared" si="65"/>
        <v>0</v>
      </c>
      <c r="E294" s="78">
        <f t="shared" si="66"/>
        <v>0</v>
      </c>
      <c r="F294" s="23">
        <f t="shared" si="67"/>
        <v>0</v>
      </c>
      <c r="G294" s="23">
        <f t="shared" si="68"/>
        <v>0</v>
      </c>
      <c r="H294" s="23">
        <f t="shared" si="69"/>
        <v>0</v>
      </c>
      <c r="I294" s="23">
        <f t="shared" si="70"/>
        <v>0</v>
      </c>
      <c r="J294" s="23">
        <f t="shared" si="71"/>
        <v>0</v>
      </c>
      <c r="K294" s="23">
        <f t="shared" si="72"/>
        <v>0</v>
      </c>
      <c r="L294" s="23">
        <f t="shared" si="73"/>
        <v>0</v>
      </c>
      <c r="M294" s="23">
        <f t="shared" ca="1" si="74"/>
        <v>-3.0058686685577145E-4</v>
      </c>
      <c r="N294" s="23">
        <f t="shared" ca="1" si="75"/>
        <v>0</v>
      </c>
      <c r="O294" s="85">
        <f t="shared" ca="1" si="76"/>
        <v>0</v>
      </c>
      <c r="P294" s="23">
        <f t="shared" ca="1" si="77"/>
        <v>0</v>
      </c>
      <c r="Q294" s="23">
        <f t="shared" ca="1" si="78"/>
        <v>0</v>
      </c>
      <c r="R294" s="12">
        <f t="shared" ca="1" si="79"/>
        <v>3.0058686685577145E-4</v>
      </c>
    </row>
    <row r="295" spans="1:18" x14ac:dyDescent="0.2">
      <c r="A295" s="77"/>
      <c r="B295" s="77"/>
      <c r="C295" s="77"/>
      <c r="D295" s="78">
        <f t="shared" si="65"/>
        <v>0</v>
      </c>
      <c r="E295" s="78">
        <f t="shared" si="66"/>
        <v>0</v>
      </c>
      <c r="F295" s="23">
        <f t="shared" si="67"/>
        <v>0</v>
      </c>
      <c r="G295" s="23">
        <f t="shared" si="68"/>
        <v>0</v>
      </c>
      <c r="H295" s="23">
        <f t="shared" si="69"/>
        <v>0</v>
      </c>
      <c r="I295" s="23">
        <f t="shared" si="70"/>
        <v>0</v>
      </c>
      <c r="J295" s="23">
        <f t="shared" si="71"/>
        <v>0</v>
      </c>
      <c r="K295" s="23">
        <f t="shared" si="72"/>
        <v>0</v>
      </c>
      <c r="L295" s="23">
        <f t="shared" si="73"/>
        <v>0</v>
      </c>
      <c r="M295" s="23">
        <f t="shared" ca="1" si="74"/>
        <v>-3.0058686685577145E-4</v>
      </c>
      <c r="N295" s="23">
        <f t="shared" ca="1" si="75"/>
        <v>0</v>
      </c>
      <c r="O295" s="85">
        <f t="shared" ca="1" si="76"/>
        <v>0</v>
      </c>
      <c r="P295" s="23">
        <f t="shared" ca="1" si="77"/>
        <v>0</v>
      </c>
      <c r="Q295" s="23">
        <f t="shared" ca="1" si="78"/>
        <v>0</v>
      </c>
      <c r="R295" s="12">
        <f t="shared" ca="1" si="79"/>
        <v>3.0058686685577145E-4</v>
      </c>
    </row>
    <row r="296" spans="1:18" x14ac:dyDescent="0.2">
      <c r="A296" s="77"/>
      <c r="B296" s="77"/>
      <c r="C296" s="77"/>
      <c r="D296" s="78">
        <f t="shared" si="65"/>
        <v>0</v>
      </c>
      <c r="E296" s="78">
        <f t="shared" si="66"/>
        <v>0</v>
      </c>
      <c r="F296" s="23">
        <f t="shared" si="67"/>
        <v>0</v>
      </c>
      <c r="G296" s="23">
        <f t="shared" si="68"/>
        <v>0</v>
      </c>
      <c r="H296" s="23">
        <f t="shared" si="69"/>
        <v>0</v>
      </c>
      <c r="I296" s="23">
        <f t="shared" si="70"/>
        <v>0</v>
      </c>
      <c r="J296" s="23">
        <f t="shared" si="71"/>
        <v>0</v>
      </c>
      <c r="K296" s="23">
        <f t="shared" si="72"/>
        <v>0</v>
      </c>
      <c r="L296" s="23">
        <f t="shared" si="73"/>
        <v>0</v>
      </c>
      <c r="M296" s="23">
        <f t="shared" ca="1" si="74"/>
        <v>-3.0058686685577145E-4</v>
      </c>
      <c r="N296" s="23">
        <f t="shared" ca="1" si="75"/>
        <v>0</v>
      </c>
      <c r="O296" s="85">
        <f t="shared" ca="1" si="76"/>
        <v>0</v>
      </c>
      <c r="P296" s="23">
        <f t="shared" ca="1" si="77"/>
        <v>0</v>
      </c>
      <c r="Q296" s="23">
        <f t="shared" ca="1" si="78"/>
        <v>0</v>
      </c>
      <c r="R296" s="12">
        <f t="shared" ca="1" si="79"/>
        <v>3.0058686685577145E-4</v>
      </c>
    </row>
    <row r="297" spans="1:18" x14ac:dyDescent="0.2">
      <c r="A297" s="77"/>
      <c r="B297" s="77"/>
      <c r="C297" s="77"/>
      <c r="D297" s="78">
        <f t="shared" si="65"/>
        <v>0</v>
      </c>
      <c r="E297" s="78">
        <f t="shared" si="66"/>
        <v>0</v>
      </c>
      <c r="F297" s="23">
        <f t="shared" si="67"/>
        <v>0</v>
      </c>
      <c r="G297" s="23">
        <f t="shared" si="68"/>
        <v>0</v>
      </c>
      <c r="H297" s="23">
        <f t="shared" si="69"/>
        <v>0</v>
      </c>
      <c r="I297" s="23">
        <f t="shared" si="70"/>
        <v>0</v>
      </c>
      <c r="J297" s="23">
        <f t="shared" si="71"/>
        <v>0</v>
      </c>
      <c r="K297" s="23">
        <f t="shared" si="72"/>
        <v>0</v>
      </c>
      <c r="L297" s="23">
        <f t="shared" si="73"/>
        <v>0</v>
      </c>
      <c r="M297" s="23">
        <f t="shared" ca="1" si="74"/>
        <v>-3.0058686685577145E-4</v>
      </c>
      <c r="N297" s="23">
        <f t="shared" ca="1" si="75"/>
        <v>0</v>
      </c>
      <c r="O297" s="85">
        <f t="shared" ca="1" si="76"/>
        <v>0</v>
      </c>
      <c r="P297" s="23">
        <f t="shared" ca="1" si="77"/>
        <v>0</v>
      </c>
      <c r="Q297" s="23">
        <f t="shared" ca="1" si="78"/>
        <v>0</v>
      </c>
      <c r="R297" s="12">
        <f t="shared" ca="1" si="79"/>
        <v>3.0058686685577145E-4</v>
      </c>
    </row>
    <row r="298" spans="1:18" x14ac:dyDescent="0.2">
      <c r="A298" s="77"/>
      <c r="B298" s="77"/>
      <c r="C298" s="77"/>
      <c r="D298" s="78">
        <f t="shared" si="65"/>
        <v>0</v>
      </c>
      <c r="E298" s="78">
        <f t="shared" si="66"/>
        <v>0</v>
      </c>
      <c r="F298" s="23">
        <f t="shared" si="67"/>
        <v>0</v>
      </c>
      <c r="G298" s="23">
        <f t="shared" si="68"/>
        <v>0</v>
      </c>
      <c r="H298" s="23">
        <f t="shared" si="69"/>
        <v>0</v>
      </c>
      <c r="I298" s="23">
        <f t="shared" si="70"/>
        <v>0</v>
      </c>
      <c r="J298" s="23">
        <f t="shared" si="71"/>
        <v>0</v>
      </c>
      <c r="K298" s="23">
        <f t="shared" si="72"/>
        <v>0</v>
      </c>
      <c r="L298" s="23">
        <f t="shared" si="73"/>
        <v>0</v>
      </c>
      <c r="M298" s="23">
        <f t="shared" ca="1" si="74"/>
        <v>-3.0058686685577145E-4</v>
      </c>
      <c r="N298" s="23">
        <f t="shared" ca="1" si="75"/>
        <v>0</v>
      </c>
      <c r="O298" s="85">
        <f t="shared" ca="1" si="76"/>
        <v>0</v>
      </c>
      <c r="P298" s="23">
        <f t="shared" ca="1" si="77"/>
        <v>0</v>
      </c>
      <c r="Q298" s="23">
        <f t="shared" ca="1" si="78"/>
        <v>0</v>
      </c>
      <c r="R298" s="12">
        <f t="shared" ca="1" si="79"/>
        <v>3.0058686685577145E-4</v>
      </c>
    </row>
    <row r="299" spans="1:18" x14ac:dyDescent="0.2">
      <c r="A299" s="77"/>
      <c r="B299" s="77"/>
      <c r="C299" s="77"/>
      <c r="D299" s="78">
        <f t="shared" si="65"/>
        <v>0</v>
      </c>
      <c r="E299" s="78">
        <f t="shared" si="66"/>
        <v>0</v>
      </c>
      <c r="F299" s="23">
        <f t="shared" si="67"/>
        <v>0</v>
      </c>
      <c r="G299" s="23">
        <f t="shared" si="68"/>
        <v>0</v>
      </c>
      <c r="H299" s="23">
        <f t="shared" si="69"/>
        <v>0</v>
      </c>
      <c r="I299" s="23">
        <f t="shared" si="70"/>
        <v>0</v>
      </c>
      <c r="J299" s="23">
        <f t="shared" si="71"/>
        <v>0</v>
      </c>
      <c r="K299" s="23">
        <f t="shared" si="72"/>
        <v>0</v>
      </c>
      <c r="L299" s="23">
        <f t="shared" si="73"/>
        <v>0</v>
      </c>
      <c r="M299" s="23">
        <f t="shared" ca="1" si="74"/>
        <v>-3.0058686685577145E-4</v>
      </c>
      <c r="N299" s="23">
        <f t="shared" ca="1" si="75"/>
        <v>0</v>
      </c>
      <c r="O299" s="85">
        <f t="shared" ca="1" si="76"/>
        <v>0</v>
      </c>
      <c r="P299" s="23">
        <f t="shared" ca="1" si="77"/>
        <v>0</v>
      </c>
      <c r="Q299" s="23">
        <f t="shared" ca="1" si="78"/>
        <v>0</v>
      </c>
      <c r="R299" s="12">
        <f t="shared" ca="1" si="79"/>
        <v>3.0058686685577145E-4</v>
      </c>
    </row>
    <row r="300" spans="1:18" x14ac:dyDescent="0.2">
      <c r="A300" s="77"/>
      <c r="B300" s="77"/>
      <c r="C300" s="77"/>
      <c r="D300" s="78">
        <f t="shared" si="65"/>
        <v>0</v>
      </c>
      <c r="E300" s="78">
        <f t="shared" si="66"/>
        <v>0</v>
      </c>
      <c r="F300" s="23">
        <f t="shared" si="67"/>
        <v>0</v>
      </c>
      <c r="G300" s="23">
        <f t="shared" si="68"/>
        <v>0</v>
      </c>
      <c r="H300" s="23">
        <f t="shared" si="69"/>
        <v>0</v>
      </c>
      <c r="I300" s="23">
        <f t="shared" si="70"/>
        <v>0</v>
      </c>
      <c r="J300" s="23">
        <f t="shared" si="71"/>
        <v>0</v>
      </c>
      <c r="K300" s="23">
        <f t="shared" si="72"/>
        <v>0</v>
      </c>
      <c r="L300" s="23">
        <f t="shared" si="73"/>
        <v>0</v>
      </c>
      <c r="M300" s="23">
        <f t="shared" ca="1" si="74"/>
        <v>-3.0058686685577145E-4</v>
      </c>
      <c r="N300" s="23">
        <f t="shared" ca="1" si="75"/>
        <v>0</v>
      </c>
      <c r="O300" s="85">
        <f t="shared" ca="1" si="76"/>
        <v>0</v>
      </c>
      <c r="P300" s="23">
        <f t="shared" ca="1" si="77"/>
        <v>0</v>
      </c>
      <c r="Q300" s="23">
        <f t="shared" ca="1" si="78"/>
        <v>0</v>
      </c>
      <c r="R300" s="12">
        <f t="shared" ca="1" si="79"/>
        <v>3.0058686685577145E-4</v>
      </c>
    </row>
    <row r="301" spans="1:18" x14ac:dyDescent="0.2">
      <c r="A301" s="77"/>
      <c r="B301" s="77"/>
      <c r="C301" s="77"/>
      <c r="D301" s="78">
        <f t="shared" si="65"/>
        <v>0</v>
      </c>
      <c r="E301" s="78">
        <f t="shared" si="66"/>
        <v>0</v>
      </c>
      <c r="F301" s="23">
        <f t="shared" si="67"/>
        <v>0</v>
      </c>
      <c r="G301" s="23">
        <f t="shared" si="68"/>
        <v>0</v>
      </c>
      <c r="H301" s="23">
        <f t="shared" si="69"/>
        <v>0</v>
      </c>
      <c r="I301" s="23">
        <f t="shared" si="70"/>
        <v>0</v>
      </c>
      <c r="J301" s="23">
        <f t="shared" si="71"/>
        <v>0</v>
      </c>
      <c r="K301" s="23">
        <f t="shared" si="72"/>
        <v>0</v>
      </c>
      <c r="L301" s="23">
        <f t="shared" si="73"/>
        <v>0</v>
      </c>
      <c r="M301" s="23">
        <f t="shared" ca="1" si="74"/>
        <v>-3.0058686685577145E-4</v>
      </c>
      <c r="N301" s="23">
        <f t="shared" ca="1" si="75"/>
        <v>0</v>
      </c>
      <c r="O301" s="85">
        <f t="shared" ca="1" si="76"/>
        <v>0</v>
      </c>
      <c r="P301" s="23">
        <f t="shared" ca="1" si="77"/>
        <v>0</v>
      </c>
      <c r="Q301" s="23">
        <f t="shared" ca="1" si="78"/>
        <v>0</v>
      </c>
      <c r="R301" s="12">
        <f t="shared" ca="1" si="79"/>
        <v>3.0058686685577145E-4</v>
      </c>
    </row>
    <row r="302" spans="1:18" x14ac:dyDescent="0.2">
      <c r="A302" s="77"/>
      <c r="B302" s="77"/>
      <c r="C302" s="77"/>
      <c r="D302" s="78">
        <f t="shared" si="65"/>
        <v>0</v>
      </c>
      <c r="E302" s="78">
        <f t="shared" si="66"/>
        <v>0</v>
      </c>
      <c r="F302" s="23">
        <f t="shared" si="67"/>
        <v>0</v>
      </c>
      <c r="G302" s="23">
        <f t="shared" si="68"/>
        <v>0</v>
      </c>
      <c r="H302" s="23">
        <f t="shared" si="69"/>
        <v>0</v>
      </c>
      <c r="I302" s="23">
        <f t="shared" si="70"/>
        <v>0</v>
      </c>
      <c r="J302" s="23">
        <f t="shared" si="71"/>
        <v>0</v>
      </c>
      <c r="K302" s="23">
        <f t="shared" si="72"/>
        <v>0</v>
      </c>
      <c r="L302" s="23">
        <f t="shared" si="73"/>
        <v>0</v>
      </c>
      <c r="M302" s="23">
        <f t="shared" ca="1" si="74"/>
        <v>-3.0058686685577145E-4</v>
      </c>
      <c r="N302" s="23">
        <f t="shared" ca="1" si="75"/>
        <v>0</v>
      </c>
      <c r="O302" s="85">
        <f t="shared" ca="1" si="76"/>
        <v>0</v>
      </c>
      <c r="P302" s="23">
        <f t="shared" ca="1" si="77"/>
        <v>0</v>
      </c>
      <c r="Q302" s="23">
        <f t="shared" ca="1" si="78"/>
        <v>0</v>
      </c>
      <c r="R302" s="12">
        <f t="shared" ca="1" si="79"/>
        <v>3.0058686685577145E-4</v>
      </c>
    </row>
    <row r="303" spans="1:18" x14ac:dyDescent="0.2">
      <c r="A303" s="77"/>
      <c r="B303" s="77"/>
      <c r="C303" s="77"/>
      <c r="D303" s="78">
        <f t="shared" si="65"/>
        <v>0</v>
      </c>
      <c r="E303" s="78">
        <f t="shared" si="66"/>
        <v>0</v>
      </c>
      <c r="F303" s="23">
        <f t="shared" si="67"/>
        <v>0</v>
      </c>
      <c r="G303" s="23">
        <f t="shared" si="68"/>
        <v>0</v>
      </c>
      <c r="H303" s="23">
        <f t="shared" si="69"/>
        <v>0</v>
      </c>
      <c r="I303" s="23">
        <f t="shared" si="70"/>
        <v>0</v>
      </c>
      <c r="J303" s="23">
        <f t="shared" si="71"/>
        <v>0</v>
      </c>
      <c r="K303" s="23">
        <f t="shared" si="72"/>
        <v>0</v>
      </c>
      <c r="L303" s="23">
        <f t="shared" si="73"/>
        <v>0</v>
      </c>
      <c r="M303" s="23">
        <f t="shared" ca="1" si="74"/>
        <v>-3.0058686685577145E-4</v>
      </c>
      <c r="N303" s="23">
        <f t="shared" ca="1" si="75"/>
        <v>0</v>
      </c>
      <c r="O303" s="85">
        <f t="shared" ca="1" si="76"/>
        <v>0</v>
      </c>
      <c r="P303" s="23">
        <f t="shared" ca="1" si="77"/>
        <v>0</v>
      </c>
      <c r="Q303" s="23">
        <f t="shared" ca="1" si="78"/>
        <v>0</v>
      </c>
      <c r="R303" s="12">
        <f t="shared" ca="1" si="79"/>
        <v>3.0058686685577145E-4</v>
      </c>
    </row>
    <row r="304" spans="1:18" x14ac:dyDescent="0.2">
      <c r="A304" s="77"/>
      <c r="B304" s="77"/>
      <c r="C304" s="77"/>
      <c r="D304" s="78">
        <f t="shared" si="65"/>
        <v>0</v>
      </c>
      <c r="E304" s="78">
        <f t="shared" si="66"/>
        <v>0</v>
      </c>
      <c r="F304" s="23">
        <f t="shared" si="67"/>
        <v>0</v>
      </c>
      <c r="G304" s="23">
        <f t="shared" si="68"/>
        <v>0</v>
      </c>
      <c r="H304" s="23">
        <f t="shared" si="69"/>
        <v>0</v>
      </c>
      <c r="I304" s="23">
        <f t="shared" si="70"/>
        <v>0</v>
      </c>
      <c r="J304" s="23">
        <f t="shared" si="71"/>
        <v>0</v>
      </c>
      <c r="K304" s="23">
        <f t="shared" si="72"/>
        <v>0</v>
      </c>
      <c r="L304" s="23">
        <f t="shared" si="73"/>
        <v>0</v>
      </c>
      <c r="M304" s="23">
        <f t="shared" ca="1" si="74"/>
        <v>-3.0058686685577145E-4</v>
      </c>
      <c r="N304" s="23">
        <f t="shared" ca="1" si="75"/>
        <v>0</v>
      </c>
      <c r="O304" s="85">
        <f t="shared" ca="1" si="76"/>
        <v>0</v>
      </c>
      <c r="P304" s="23">
        <f t="shared" ca="1" si="77"/>
        <v>0</v>
      </c>
      <c r="Q304" s="23">
        <f t="shared" ca="1" si="78"/>
        <v>0</v>
      </c>
      <c r="R304" s="12">
        <f t="shared" ca="1" si="79"/>
        <v>3.0058686685577145E-4</v>
      </c>
    </row>
    <row r="305" spans="1:18" x14ac:dyDescent="0.2">
      <c r="A305" s="77"/>
      <c r="B305" s="77"/>
      <c r="C305" s="77"/>
      <c r="D305" s="78">
        <f t="shared" si="65"/>
        <v>0</v>
      </c>
      <c r="E305" s="78">
        <f t="shared" si="66"/>
        <v>0</v>
      </c>
      <c r="F305" s="23">
        <f t="shared" si="67"/>
        <v>0</v>
      </c>
      <c r="G305" s="23">
        <f t="shared" si="68"/>
        <v>0</v>
      </c>
      <c r="H305" s="23">
        <f t="shared" si="69"/>
        <v>0</v>
      </c>
      <c r="I305" s="23">
        <f t="shared" si="70"/>
        <v>0</v>
      </c>
      <c r="J305" s="23">
        <f t="shared" si="71"/>
        <v>0</v>
      </c>
      <c r="K305" s="23">
        <f t="shared" si="72"/>
        <v>0</v>
      </c>
      <c r="L305" s="23">
        <f t="shared" si="73"/>
        <v>0</v>
      </c>
      <c r="M305" s="23">
        <f t="shared" ca="1" si="74"/>
        <v>-3.0058686685577145E-4</v>
      </c>
      <c r="N305" s="23">
        <f t="shared" ca="1" si="75"/>
        <v>0</v>
      </c>
      <c r="O305" s="85">
        <f t="shared" ca="1" si="76"/>
        <v>0</v>
      </c>
      <c r="P305" s="23">
        <f t="shared" ca="1" si="77"/>
        <v>0</v>
      </c>
      <c r="Q305" s="23">
        <f t="shared" ca="1" si="78"/>
        <v>0</v>
      </c>
      <c r="R305" s="12">
        <f t="shared" ca="1" si="79"/>
        <v>3.0058686685577145E-4</v>
      </c>
    </row>
    <row r="306" spans="1:18" x14ac:dyDescent="0.2">
      <c r="A306" s="77"/>
      <c r="B306" s="77"/>
      <c r="C306" s="77"/>
      <c r="D306" s="78">
        <f t="shared" si="65"/>
        <v>0</v>
      </c>
      <c r="E306" s="78">
        <f t="shared" si="66"/>
        <v>0</v>
      </c>
      <c r="F306" s="23">
        <f t="shared" si="67"/>
        <v>0</v>
      </c>
      <c r="G306" s="23">
        <f t="shared" si="68"/>
        <v>0</v>
      </c>
      <c r="H306" s="23">
        <f t="shared" si="69"/>
        <v>0</v>
      </c>
      <c r="I306" s="23">
        <f t="shared" si="70"/>
        <v>0</v>
      </c>
      <c r="J306" s="23">
        <f t="shared" si="71"/>
        <v>0</v>
      </c>
      <c r="K306" s="23">
        <f t="shared" si="72"/>
        <v>0</v>
      </c>
      <c r="L306" s="23">
        <f t="shared" si="73"/>
        <v>0</v>
      </c>
      <c r="M306" s="23">
        <f t="shared" ca="1" si="74"/>
        <v>-3.0058686685577145E-4</v>
      </c>
      <c r="N306" s="23">
        <f t="shared" ca="1" si="75"/>
        <v>0</v>
      </c>
      <c r="O306" s="85">
        <f t="shared" ca="1" si="76"/>
        <v>0</v>
      </c>
      <c r="P306" s="23">
        <f t="shared" ca="1" si="77"/>
        <v>0</v>
      </c>
      <c r="Q306" s="23">
        <f t="shared" ca="1" si="78"/>
        <v>0</v>
      </c>
      <c r="R306" s="12">
        <f t="shared" ca="1" si="79"/>
        <v>3.0058686685577145E-4</v>
      </c>
    </row>
    <row r="307" spans="1:18" x14ac:dyDescent="0.2">
      <c r="A307" s="77"/>
      <c r="B307" s="77"/>
      <c r="C307" s="77"/>
      <c r="D307" s="78">
        <f t="shared" si="65"/>
        <v>0</v>
      </c>
      <c r="E307" s="78">
        <f t="shared" si="66"/>
        <v>0</v>
      </c>
      <c r="F307" s="23">
        <f t="shared" si="67"/>
        <v>0</v>
      </c>
      <c r="G307" s="23">
        <f t="shared" si="68"/>
        <v>0</v>
      </c>
      <c r="H307" s="23">
        <f t="shared" si="69"/>
        <v>0</v>
      </c>
      <c r="I307" s="23">
        <f t="shared" si="70"/>
        <v>0</v>
      </c>
      <c r="J307" s="23">
        <f t="shared" si="71"/>
        <v>0</v>
      </c>
      <c r="K307" s="23">
        <f t="shared" si="72"/>
        <v>0</v>
      </c>
      <c r="L307" s="23">
        <f t="shared" si="73"/>
        <v>0</v>
      </c>
      <c r="M307" s="23">
        <f t="shared" ca="1" si="74"/>
        <v>-3.0058686685577145E-4</v>
      </c>
      <c r="N307" s="23">
        <f t="shared" ca="1" si="75"/>
        <v>0</v>
      </c>
      <c r="O307" s="85">
        <f t="shared" ca="1" si="76"/>
        <v>0</v>
      </c>
      <c r="P307" s="23">
        <f t="shared" ca="1" si="77"/>
        <v>0</v>
      </c>
      <c r="Q307" s="23">
        <f t="shared" ca="1" si="78"/>
        <v>0</v>
      </c>
      <c r="R307" s="12">
        <f t="shared" ca="1" si="79"/>
        <v>3.0058686685577145E-4</v>
      </c>
    </row>
    <row r="308" spans="1:18" x14ac:dyDescent="0.2">
      <c r="A308" s="77"/>
      <c r="B308" s="77"/>
      <c r="C308" s="77"/>
      <c r="D308" s="78">
        <f t="shared" si="65"/>
        <v>0</v>
      </c>
      <c r="E308" s="78">
        <f t="shared" si="66"/>
        <v>0</v>
      </c>
      <c r="F308" s="23">
        <f t="shared" si="67"/>
        <v>0</v>
      </c>
      <c r="G308" s="23">
        <f t="shared" si="68"/>
        <v>0</v>
      </c>
      <c r="H308" s="23">
        <f t="shared" si="69"/>
        <v>0</v>
      </c>
      <c r="I308" s="23">
        <f t="shared" si="70"/>
        <v>0</v>
      </c>
      <c r="J308" s="23">
        <f t="shared" si="71"/>
        <v>0</v>
      </c>
      <c r="K308" s="23">
        <f t="shared" si="72"/>
        <v>0</v>
      </c>
      <c r="L308" s="23">
        <f t="shared" si="73"/>
        <v>0</v>
      </c>
      <c r="M308" s="23">
        <f t="shared" ca="1" si="74"/>
        <v>-3.0058686685577145E-4</v>
      </c>
      <c r="N308" s="23">
        <f t="shared" ca="1" si="75"/>
        <v>0</v>
      </c>
      <c r="O308" s="85">
        <f t="shared" ca="1" si="76"/>
        <v>0</v>
      </c>
      <c r="P308" s="23">
        <f t="shared" ca="1" si="77"/>
        <v>0</v>
      </c>
      <c r="Q308" s="23">
        <f t="shared" ca="1" si="78"/>
        <v>0</v>
      </c>
      <c r="R308" s="12">
        <f t="shared" ca="1" si="79"/>
        <v>3.0058686685577145E-4</v>
      </c>
    </row>
    <row r="309" spans="1:18" x14ac:dyDescent="0.2">
      <c r="A309" s="77"/>
      <c r="B309" s="77"/>
      <c r="C309" s="77"/>
      <c r="D309" s="78">
        <f t="shared" si="65"/>
        <v>0</v>
      </c>
      <c r="E309" s="78">
        <f t="shared" si="66"/>
        <v>0</v>
      </c>
      <c r="F309" s="23">
        <f t="shared" si="67"/>
        <v>0</v>
      </c>
      <c r="G309" s="23">
        <f t="shared" si="68"/>
        <v>0</v>
      </c>
      <c r="H309" s="23">
        <f t="shared" si="69"/>
        <v>0</v>
      </c>
      <c r="I309" s="23">
        <f t="shared" si="70"/>
        <v>0</v>
      </c>
      <c r="J309" s="23">
        <f t="shared" si="71"/>
        <v>0</v>
      </c>
      <c r="K309" s="23">
        <f t="shared" si="72"/>
        <v>0</v>
      </c>
      <c r="L309" s="23">
        <f t="shared" si="73"/>
        <v>0</v>
      </c>
      <c r="M309" s="23">
        <f t="shared" ca="1" si="74"/>
        <v>-3.0058686685577145E-4</v>
      </c>
      <c r="N309" s="23">
        <f t="shared" ca="1" si="75"/>
        <v>0</v>
      </c>
      <c r="O309" s="85">
        <f t="shared" ca="1" si="76"/>
        <v>0</v>
      </c>
      <c r="P309" s="23">
        <f t="shared" ca="1" si="77"/>
        <v>0</v>
      </c>
      <c r="Q309" s="23">
        <f t="shared" ca="1" si="78"/>
        <v>0</v>
      </c>
      <c r="R309" s="12">
        <f t="shared" ca="1" si="79"/>
        <v>3.0058686685577145E-4</v>
      </c>
    </row>
    <row r="310" spans="1:18" x14ac:dyDescent="0.2">
      <c r="A310" s="77"/>
      <c r="B310" s="77"/>
      <c r="C310" s="77"/>
      <c r="D310" s="78">
        <f t="shared" si="65"/>
        <v>0</v>
      </c>
      <c r="E310" s="78">
        <f t="shared" si="66"/>
        <v>0</v>
      </c>
      <c r="F310" s="23">
        <f t="shared" si="67"/>
        <v>0</v>
      </c>
      <c r="G310" s="23">
        <f t="shared" si="68"/>
        <v>0</v>
      </c>
      <c r="H310" s="23">
        <f t="shared" si="69"/>
        <v>0</v>
      </c>
      <c r="I310" s="23">
        <f t="shared" si="70"/>
        <v>0</v>
      </c>
      <c r="J310" s="23">
        <f t="shared" si="71"/>
        <v>0</v>
      </c>
      <c r="K310" s="23">
        <f t="shared" si="72"/>
        <v>0</v>
      </c>
      <c r="L310" s="23">
        <f t="shared" si="73"/>
        <v>0</v>
      </c>
      <c r="M310" s="23">
        <f t="shared" ca="1" si="74"/>
        <v>-3.0058686685577145E-4</v>
      </c>
      <c r="N310" s="23">
        <f t="shared" ca="1" si="75"/>
        <v>0</v>
      </c>
      <c r="O310" s="85">
        <f t="shared" ca="1" si="76"/>
        <v>0</v>
      </c>
      <c r="P310" s="23">
        <f t="shared" ca="1" si="77"/>
        <v>0</v>
      </c>
      <c r="Q310" s="23">
        <f t="shared" ca="1" si="78"/>
        <v>0</v>
      </c>
      <c r="R310" s="12">
        <f t="shared" ca="1" si="79"/>
        <v>3.0058686685577145E-4</v>
      </c>
    </row>
    <row r="311" spans="1:18" x14ac:dyDescent="0.2">
      <c r="A311" s="77"/>
      <c r="B311" s="77"/>
      <c r="C311" s="77"/>
      <c r="D311" s="78">
        <f t="shared" si="65"/>
        <v>0</v>
      </c>
      <c r="E311" s="78">
        <f t="shared" si="66"/>
        <v>0</v>
      </c>
      <c r="F311" s="23">
        <f t="shared" si="67"/>
        <v>0</v>
      </c>
      <c r="G311" s="23">
        <f t="shared" si="68"/>
        <v>0</v>
      </c>
      <c r="H311" s="23">
        <f t="shared" si="69"/>
        <v>0</v>
      </c>
      <c r="I311" s="23">
        <f t="shared" si="70"/>
        <v>0</v>
      </c>
      <c r="J311" s="23">
        <f t="shared" si="71"/>
        <v>0</v>
      </c>
      <c r="K311" s="23">
        <f t="shared" si="72"/>
        <v>0</v>
      </c>
      <c r="L311" s="23">
        <f t="shared" si="73"/>
        <v>0</v>
      </c>
      <c r="M311" s="23">
        <f t="shared" ca="1" si="74"/>
        <v>-3.0058686685577145E-4</v>
      </c>
      <c r="N311" s="23">
        <f t="shared" ca="1" si="75"/>
        <v>0</v>
      </c>
      <c r="O311" s="85">
        <f t="shared" ca="1" si="76"/>
        <v>0</v>
      </c>
      <c r="P311" s="23">
        <f t="shared" ca="1" si="77"/>
        <v>0</v>
      </c>
      <c r="Q311" s="23">
        <f t="shared" ca="1" si="78"/>
        <v>0</v>
      </c>
      <c r="R311" s="12">
        <f t="shared" ca="1" si="79"/>
        <v>3.0058686685577145E-4</v>
      </c>
    </row>
    <row r="312" spans="1:18" x14ac:dyDescent="0.2">
      <c r="A312" s="77"/>
      <c r="B312" s="77"/>
      <c r="C312" s="77"/>
      <c r="D312" s="78">
        <f t="shared" si="65"/>
        <v>0</v>
      </c>
      <c r="E312" s="78">
        <f t="shared" si="66"/>
        <v>0</v>
      </c>
      <c r="F312" s="23">
        <f t="shared" si="67"/>
        <v>0</v>
      </c>
      <c r="G312" s="23">
        <f t="shared" si="68"/>
        <v>0</v>
      </c>
      <c r="H312" s="23">
        <f t="shared" si="69"/>
        <v>0</v>
      </c>
      <c r="I312" s="23">
        <f t="shared" si="70"/>
        <v>0</v>
      </c>
      <c r="J312" s="23">
        <f t="shared" si="71"/>
        <v>0</v>
      </c>
      <c r="K312" s="23">
        <f t="shared" si="72"/>
        <v>0</v>
      </c>
      <c r="L312" s="23">
        <f t="shared" si="73"/>
        <v>0</v>
      </c>
      <c r="M312" s="23">
        <f t="shared" ca="1" si="74"/>
        <v>-3.0058686685577145E-4</v>
      </c>
      <c r="N312" s="23">
        <f t="shared" ca="1" si="75"/>
        <v>0</v>
      </c>
      <c r="O312" s="85">
        <f t="shared" ca="1" si="76"/>
        <v>0</v>
      </c>
      <c r="P312" s="23">
        <f t="shared" ca="1" si="77"/>
        <v>0</v>
      </c>
      <c r="Q312" s="23">
        <f t="shared" ca="1" si="78"/>
        <v>0</v>
      </c>
      <c r="R312" s="12">
        <f t="shared" ca="1" si="79"/>
        <v>3.0058686685577145E-4</v>
      </c>
    </row>
    <row r="313" spans="1:18" x14ac:dyDescent="0.2">
      <c r="A313" s="77"/>
      <c r="B313" s="77"/>
      <c r="C313" s="77"/>
      <c r="D313" s="78">
        <f t="shared" si="65"/>
        <v>0</v>
      </c>
      <c r="E313" s="78">
        <f t="shared" si="66"/>
        <v>0</v>
      </c>
      <c r="F313" s="23">
        <f t="shared" si="67"/>
        <v>0</v>
      </c>
      <c r="G313" s="23">
        <f t="shared" si="68"/>
        <v>0</v>
      </c>
      <c r="H313" s="23">
        <f t="shared" si="69"/>
        <v>0</v>
      </c>
      <c r="I313" s="23">
        <f t="shared" si="70"/>
        <v>0</v>
      </c>
      <c r="J313" s="23">
        <f t="shared" si="71"/>
        <v>0</v>
      </c>
      <c r="K313" s="23">
        <f t="shared" si="72"/>
        <v>0</v>
      </c>
      <c r="L313" s="23">
        <f t="shared" si="73"/>
        <v>0</v>
      </c>
      <c r="M313" s="23">
        <f t="shared" ca="1" si="74"/>
        <v>-3.0058686685577145E-4</v>
      </c>
      <c r="N313" s="23">
        <f t="shared" ca="1" si="75"/>
        <v>0</v>
      </c>
      <c r="O313" s="85">
        <f t="shared" ca="1" si="76"/>
        <v>0</v>
      </c>
      <c r="P313" s="23">
        <f t="shared" ca="1" si="77"/>
        <v>0</v>
      </c>
      <c r="Q313" s="23">
        <f t="shared" ca="1" si="78"/>
        <v>0</v>
      </c>
      <c r="R313" s="12">
        <f t="shared" ca="1" si="79"/>
        <v>3.0058686685577145E-4</v>
      </c>
    </row>
    <row r="314" spans="1:18" x14ac:dyDescent="0.2">
      <c r="A314" s="77"/>
      <c r="B314" s="77"/>
      <c r="C314" s="77"/>
      <c r="D314" s="78">
        <f t="shared" si="65"/>
        <v>0</v>
      </c>
      <c r="E314" s="78">
        <f t="shared" si="66"/>
        <v>0</v>
      </c>
      <c r="F314" s="23">
        <f t="shared" si="67"/>
        <v>0</v>
      </c>
      <c r="G314" s="23">
        <f t="shared" si="68"/>
        <v>0</v>
      </c>
      <c r="H314" s="23">
        <f t="shared" si="69"/>
        <v>0</v>
      </c>
      <c r="I314" s="23">
        <f t="shared" si="70"/>
        <v>0</v>
      </c>
      <c r="J314" s="23">
        <f t="shared" si="71"/>
        <v>0</v>
      </c>
      <c r="K314" s="23">
        <f t="shared" si="72"/>
        <v>0</v>
      </c>
      <c r="L314" s="23">
        <f t="shared" si="73"/>
        <v>0</v>
      </c>
      <c r="M314" s="23">
        <f t="shared" ca="1" si="74"/>
        <v>-3.0058686685577145E-4</v>
      </c>
      <c r="N314" s="23">
        <f t="shared" ca="1" si="75"/>
        <v>0</v>
      </c>
      <c r="O314" s="85">
        <f t="shared" ca="1" si="76"/>
        <v>0</v>
      </c>
      <c r="P314" s="23">
        <f t="shared" ca="1" si="77"/>
        <v>0</v>
      </c>
      <c r="Q314" s="23">
        <f t="shared" ca="1" si="78"/>
        <v>0</v>
      </c>
      <c r="R314" s="12">
        <f t="shared" ca="1" si="79"/>
        <v>3.0058686685577145E-4</v>
      </c>
    </row>
    <row r="315" spans="1:18" x14ac:dyDescent="0.2">
      <c r="A315" s="77"/>
      <c r="B315" s="77"/>
      <c r="C315" s="77"/>
      <c r="D315" s="78">
        <f t="shared" si="65"/>
        <v>0</v>
      </c>
      <c r="E315" s="78">
        <f t="shared" si="66"/>
        <v>0</v>
      </c>
      <c r="F315" s="23">
        <f t="shared" si="67"/>
        <v>0</v>
      </c>
      <c r="G315" s="23">
        <f t="shared" si="68"/>
        <v>0</v>
      </c>
      <c r="H315" s="23">
        <f t="shared" si="69"/>
        <v>0</v>
      </c>
      <c r="I315" s="23">
        <f t="shared" si="70"/>
        <v>0</v>
      </c>
      <c r="J315" s="23">
        <f t="shared" si="71"/>
        <v>0</v>
      </c>
      <c r="K315" s="23">
        <f t="shared" si="72"/>
        <v>0</v>
      </c>
      <c r="L315" s="23">
        <f t="shared" si="73"/>
        <v>0</v>
      </c>
      <c r="M315" s="23">
        <f t="shared" ca="1" si="74"/>
        <v>-3.0058686685577145E-4</v>
      </c>
      <c r="N315" s="23">
        <f t="shared" ca="1" si="75"/>
        <v>0</v>
      </c>
      <c r="O315" s="85">
        <f t="shared" ca="1" si="76"/>
        <v>0</v>
      </c>
      <c r="P315" s="23">
        <f t="shared" ca="1" si="77"/>
        <v>0</v>
      </c>
      <c r="Q315" s="23">
        <f t="shared" ca="1" si="78"/>
        <v>0</v>
      </c>
      <c r="R315" s="12">
        <f t="shared" ca="1" si="79"/>
        <v>3.0058686685577145E-4</v>
      </c>
    </row>
    <row r="316" spans="1:18" x14ac:dyDescent="0.2">
      <c r="A316" s="77"/>
      <c r="B316" s="77"/>
      <c r="C316" s="77"/>
      <c r="D316" s="78">
        <f t="shared" si="65"/>
        <v>0</v>
      </c>
      <c r="E316" s="78">
        <f t="shared" si="66"/>
        <v>0</v>
      </c>
      <c r="F316" s="23">
        <f t="shared" si="67"/>
        <v>0</v>
      </c>
      <c r="G316" s="23">
        <f t="shared" si="68"/>
        <v>0</v>
      </c>
      <c r="H316" s="23">
        <f t="shared" si="69"/>
        <v>0</v>
      </c>
      <c r="I316" s="23">
        <f t="shared" si="70"/>
        <v>0</v>
      </c>
      <c r="J316" s="23">
        <f t="shared" si="71"/>
        <v>0</v>
      </c>
      <c r="K316" s="23">
        <f t="shared" si="72"/>
        <v>0</v>
      </c>
      <c r="L316" s="23">
        <f t="shared" si="73"/>
        <v>0</v>
      </c>
      <c r="M316" s="23">
        <f t="shared" ca="1" si="74"/>
        <v>-3.0058686685577145E-4</v>
      </c>
      <c r="N316" s="23">
        <f t="shared" ca="1" si="75"/>
        <v>0</v>
      </c>
      <c r="O316" s="85">
        <f t="shared" ca="1" si="76"/>
        <v>0</v>
      </c>
      <c r="P316" s="23">
        <f t="shared" ca="1" si="77"/>
        <v>0</v>
      </c>
      <c r="Q316" s="23">
        <f t="shared" ca="1" si="78"/>
        <v>0</v>
      </c>
      <c r="R316" s="12">
        <f t="shared" ca="1" si="79"/>
        <v>3.0058686685577145E-4</v>
      </c>
    </row>
    <row r="317" spans="1:18" x14ac:dyDescent="0.2">
      <c r="A317" s="77"/>
      <c r="B317" s="77"/>
      <c r="C317" s="77"/>
      <c r="D317" s="78">
        <f t="shared" si="65"/>
        <v>0</v>
      </c>
      <c r="E317" s="78">
        <f t="shared" si="66"/>
        <v>0</v>
      </c>
      <c r="F317" s="23">
        <f t="shared" si="67"/>
        <v>0</v>
      </c>
      <c r="G317" s="23">
        <f t="shared" si="68"/>
        <v>0</v>
      </c>
      <c r="H317" s="23">
        <f t="shared" si="69"/>
        <v>0</v>
      </c>
      <c r="I317" s="23">
        <f t="shared" si="70"/>
        <v>0</v>
      </c>
      <c r="J317" s="23">
        <f t="shared" si="71"/>
        <v>0</v>
      </c>
      <c r="K317" s="23">
        <f t="shared" si="72"/>
        <v>0</v>
      </c>
      <c r="L317" s="23">
        <f t="shared" si="73"/>
        <v>0</v>
      </c>
      <c r="M317" s="23">
        <f t="shared" ca="1" si="74"/>
        <v>-3.0058686685577145E-4</v>
      </c>
      <c r="N317" s="23">
        <f t="shared" ca="1" si="75"/>
        <v>0</v>
      </c>
      <c r="O317" s="85">
        <f t="shared" ca="1" si="76"/>
        <v>0</v>
      </c>
      <c r="P317" s="23">
        <f t="shared" ca="1" si="77"/>
        <v>0</v>
      </c>
      <c r="Q317" s="23">
        <f t="shared" ca="1" si="78"/>
        <v>0</v>
      </c>
      <c r="R317" s="12">
        <f t="shared" ca="1" si="79"/>
        <v>3.0058686685577145E-4</v>
      </c>
    </row>
    <row r="318" spans="1:18" x14ac:dyDescent="0.2">
      <c r="A318" s="77"/>
      <c r="B318" s="77"/>
      <c r="C318" s="77"/>
      <c r="D318" s="78">
        <f t="shared" si="65"/>
        <v>0</v>
      </c>
      <c r="E318" s="78">
        <f t="shared" si="66"/>
        <v>0</v>
      </c>
      <c r="F318" s="23">
        <f t="shared" si="67"/>
        <v>0</v>
      </c>
      <c r="G318" s="23">
        <f t="shared" si="68"/>
        <v>0</v>
      </c>
      <c r="H318" s="23">
        <f t="shared" si="69"/>
        <v>0</v>
      </c>
      <c r="I318" s="23">
        <f t="shared" si="70"/>
        <v>0</v>
      </c>
      <c r="J318" s="23">
        <f t="shared" si="71"/>
        <v>0</v>
      </c>
      <c r="K318" s="23">
        <f t="shared" si="72"/>
        <v>0</v>
      </c>
      <c r="L318" s="23">
        <f t="shared" si="73"/>
        <v>0</v>
      </c>
      <c r="M318" s="23">
        <f t="shared" ca="1" si="74"/>
        <v>-3.0058686685577145E-4</v>
      </c>
      <c r="N318" s="23">
        <f t="shared" ca="1" si="75"/>
        <v>0</v>
      </c>
      <c r="O318" s="85">
        <f t="shared" ca="1" si="76"/>
        <v>0</v>
      </c>
      <c r="P318" s="23">
        <f t="shared" ca="1" si="77"/>
        <v>0</v>
      </c>
      <c r="Q318" s="23">
        <f t="shared" ca="1" si="78"/>
        <v>0</v>
      </c>
      <c r="R318" s="12">
        <f t="shared" ca="1" si="79"/>
        <v>3.0058686685577145E-4</v>
      </c>
    </row>
    <row r="319" spans="1:18" x14ac:dyDescent="0.2">
      <c r="A319" s="77"/>
      <c r="B319" s="77"/>
      <c r="C319" s="77"/>
      <c r="D319" s="78">
        <f t="shared" si="65"/>
        <v>0</v>
      </c>
      <c r="E319" s="78">
        <f t="shared" si="66"/>
        <v>0</v>
      </c>
      <c r="F319" s="23">
        <f t="shared" si="67"/>
        <v>0</v>
      </c>
      <c r="G319" s="23">
        <f t="shared" si="68"/>
        <v>0</v>
      </c>
      <c r="H319" s="23">
        <f t="shared" si="69"/>
        <v>0</v>
      </c>
      <c r="I319" s="23">
        <f t="shared" si="70"/>
        <v>0</v>
      </c>
      <c r="J319" s="23">
        <f t="shared" si="71"/>
        <v>0</v>
      </c>
      <c r="K319" s="23">
        <f t="shared" si="72"/>
        <v>0</v>
      </c>
      <c r="L319" s="23">
        <f t="shared" si="73"/>
        <v>0</v>
      </c>
      <c r="M319" s="23">
        <f t="shared" ca="1" si="74"/>
        <v>-3.0058686685577145E-4</v>
      </c>
      <c r="N319" s="23">
        <f t="shared" ca="1" si="75"/>
        <v>0</v>
      </c>
      <c r="O319" s="85">
        <f t="shared" ca="1" si="76"/>
        <v>0</v>
      </c>
      <c r="P319" s="23">
        <f t="shared" ca="1" si="77"/>
        <v>0</v>
      </c>
      <c r="Q319" s="23">
        <f t="shared" ca="1" si="78"/>
        <v>0</v>
      </c>
      <c r="R319" s="12">
        <f t="shared" ca="1" si="79"/>
        <v>3.0058686685577145E-4</v>
      </c>
    </row>
    <row r="320" spans="1:18" x14ac:dyDescent="0.2">
      <c r="A320" s="77"/>
      <c r="B320" s="77"/>
      <c r="C320" s="77"/>
      <c r="D320" s="78">
        <f t="shared" si="65"/>
        <v>0</v>
      </c>
      <c r="E320" s="78">
        <f t="shared" si="66"/>
        <v>0</v>
      </c>
      <c r="F320" s="23">
        <f t="shared" si="67"/>
        <v>0</v>
      </c>
      <c r="G320" s="23">
        <f t="shared" si="68"/>
        <v>0</v>
      </c>
      <c r="H320" s="23">
        <f t="shared" si="69"/>
        <v>0</v>
      </c>
      <c r="I320" s="23">
        <f t="shared" si="70"/>
        <v>0</v>
      </c>
      <c r="J320" s="23">
        <f t="shared" si="71"/>
        <v>0</v>
      </c>
      <c r="K320" s="23">
        <f t="shared" si="72"/>
        <v>0</v>
      </c>
      <c r="L320" s="23">
        <f t="shared" si="73"/>
        <v>0</v>
      </c>
      <c r="M320" s="23">
        <f t="shared" ca="1" si="74"/>
        <v>-3.0058686685577145E-4</v>
      </c>
      <c r="N320" s="23">
        <f t="shared" ca="1" si="75"/>
        <v>0</v>
      </c>
      <c r="O320" s="85">
        <f t="shared" ca="1" si="76"/>
        <v>0</v>
      </c>
      <c r="P320" s="23">
        <f t="shared" ca="1" si="77"/>
        <v>0</v>
      </c>
      <c r="Q320" s="23">
        <f t="shared" ca="1" si="78"/>
        <v>0</v>
      </c>
      <c r="R320" s="12">
        <f t="shared" ca="1" si="79"/>
        <v>3.0058686685577145E-4</v>
      </c>
    </row>
    <row r="321" spans="1:18" x14ac:dyDescent="0.2">
      <c r="A321" s="77"/>
      <c r="B321" s="77"/>
      <c r="C321" s="77"/>
      <c r="D321" s="78">
        <f t="shared" si="65"/>
        <v>0</v>
      </c>
      <c r="E321" s="78">
        <f t="shared" si="66"/>
        <v>0</v>
      </c>
      <c r="F321" s="23">
        <f t="shared" si="67"/>
        <v>0</v>
      </c>
      <c r="G321" s="23">
        <f t="shared" si="68"/>
        <v>0</v>
      </c>
      <c r="H321" s="23">
        <f t="shared" si="69"/>
        <v>0</v>
      </c>
      <c r="I321" s="23">
        <f t="shared" si="70"/>
        <v>0</v>
      </c>
      <c r="J321" s="23">
        <f t="shared" si="71"/>
        <v>0</v>
      </c>
      <c r="K321" s="23">
        <f t="shared" si="72"/>
        <v>0</v>
      </c>
      <c r="L321" s="23">
        <f t="shared" si="73"/>
        <v>0</v>
      </c>
      <c r="M321" s="23">
        <f t="shared" ca="1" si="74"/>
        <v>-3.0058686685577145E-4</v>
      </c>
      <c r="N321" s="23">
        <f t="shared" ca="1" si="75"/>
        <v>0</v>
      </c>
      <c r="O321" s="85">
        <f t="shared" ca="1" si="76"/>
        <v>0</v>
      </c>
      <c r="P321" s="23">
        <f t="shared" ca="1" si="77"/>
        <v>0</v>
      </c>
      <c r="Q321" s="23">
        <f t="shared" ca="1" si="78"/>
        <v>0</v>
      </c>
      <c r="R321" s="12">
        <f t="shared" ca="1" si="79"/>
        <v>3.0058686685577145E-4</v>
      </c>
    </row>
    <row r="322" spans="1:18" x14ac:dyDescent="0.2">
      <c r="A322" s="77"/>
      <c r="B322" s="77"/>
      <c r="C322" s="77"/>
      <c r="D322" s="78">
        <f t="shared" si="65"/>
        <v>0</v>
      </c>
      <c r="E322" s="78">
        <f t="shared" si="66"/>
        <v>0</v>
      </c>
      <c r="F322" s="23">
        <f t="shared" si="67"/>
        <v>0</v>
      </c>
      <c r="G322" s="23">
        <f t="shared" si="68"/>
        <v>0</v>
      </c>
      <c r="H322" s="23">
        <f t="shared" si="69"/>
        <v>0</v>
      </c>
      <c r="I322" s="23">
        <f t="shared" si="70"/>
        <v>0</v>
      </c>
      <c r="J322" s="23">
        <f t="shared" si="71"/>
        <v>0</v>
      </c>
      <c r="K322" s="23">
        <f t="shared" si="72"/>
        <v>0</v>
      </c>
      <c r="L322" s="23">
        <f t="shared" si="73"/>
        <v>0</v>
      </c>
      <c r="M322" s="23">
        <f t="shared" ca="1" si="74"/>
        <v>-3.0058686685577145E-4</v>
      </c>
      <c r="N322" s="23">
        <f t="shared" ca="1" si="75"/>
        <v>0</v>
      </c>
      <c r="O322" s="85">
        <f t="shared" ca="1" si="76"/>
        <v>0</v>
      </c>
      <c r="P322" s="23">
        <f t="shared" ca="1" si="77"/>
        <v>0</v>
      </c>
      <c r="Q322" s="23">
        <f t="shared" ca="1" si="78"/>
        <v>0</v>
      </c>
      <c r="R322" s="12">
        <f t="shared" ca="1" si="79"/>
        <v>3.0058686685577145E-4</v>
      </c>
    </row>
    <row r="323" spans="1:18" x14ac:dyDescent="0.2">
      <c r="A323" s="77"/>
      <c r="B323" s="77"/>
      <c r="C323" s="77"/>
      <c r="D323" s="78">
        <f t="shared" si="65"/>
        <v>0</v>
      </c>
      <c r="E323" s="78">
        <f t="shared" si="66"/>
        <v>0</v>
      </c>
      <c r="F323" s="23">
        <f t="shared" si="67"/>
        <v>0</v>
      </c>
      <c r="G323" s="23">
        <f t="shared" si="68"/>
        <v>0</v>
      </c>
      <c r="H323" s="23">
        <f t="shared" si="69"/>
        <v>0</v>
      </c>
      <c r="I323" s="23">
        <f t="shared" si="70"/>
        <v>0</v>
      </c>
      <c r="J323" s="23">
        <f t="shared" si="71"/>
        <v>0</v>
      </c>
      <c r="K323" s="23">
        <f t="shared" si="72"/>
        <v>0</v>
      </c>
      <c r="L323" s="23">
        <f t="shared" si="73"/>
        <v>0</v>
      </c>
      <c r="M323" s="23">
        <f t="shared" ca="1" si="74"/>
        <v>-3.0058686685577145E-4</v>
      </c>
      <c r="N323" s="23">
        <f t="shared" ca="1" si="75"/>
        <v>0</v>
      </c>
      <c r="O323" s="85">
        <f t="shared" ca="1" si="76"/>
        <v>0</v>
      </c>
      <c r="P323" s="23">
        <f t="shared" ca="1" si="77"/>
        <v>0</v>
      </c>
      <c r="Q323" s="23">
        <f t="shared" ca="1" si="78"/>
        <v>0</v>
      </c>
      <c r="R323" s="12">
        <f t="shared" ca="1" si="79"/>
        <v>3.0058686685577145E-4</v>
      </c>
    </row>
    <row r="324" spans="1:18" x14ac:dyDescent="0.2">
      <c r="A324" s="77"/>
      <c r="B324" s="77"/>
      <c r="C324" s="77"/>
      <c r="D324" s="78">
        <f t="shared" si="65"/>
        <v>0</v>
      </c>
      <c r="E324" s="78">
        <f t="shared" si="66"/>
        <v>0</v>
      </c>
      <c r="F324" s="23">
        <f t="shared" si="67"/>
        <v>0</v>
      </c>
      <c r="G324" s="23">
        <f t="shared" si="68"/>
        <v>0</v>
      </c>
      <c r="H324" s="23">
        <f t="shared" si="69"/>
        <v>0</v>
      </c>
      <c r="I324" s="23">
        <f t="shared" si="70"/>
        <v>0</v>
      </c>
      <c r="J324" s="23">
        <f t="shared" si="71"/>
        <v>0</v>
      </c>
      <c r="K324" s="23">
        <f t="shared" si="72"/>
        <v>0</v>
      </c>
      <c r="L324" s="23">
        <f t="shared" si="73"/>
        <v>0</v>
      </c>
      <c r="M324" s="23">
        <f t="shared" ca="1" si="74"/>
        <v>-3.0058686685577145E-4</v>
      </c>
      <c r="N324" s="23">
        <f t="shared" ca="1" si="75"/>
        <v>0</v>
      </c>
      <c r="O324" s="85">
        <f t="shared" ca="1" si="76"/>
        <v>0</v>
      </c>
      <c r="P324" s="23">
        <f t="shared" ca="1" si="77"/>
        <v>0</v>
      </c>
      <c r="Q324" s="23">
        <f t="shared" ca="1" si="78"/>
        <v>0</v>
      </c>
      <c r="R324" s="12">
        <f t="shared" ca="1" si="79"/>
        <v>3.0058686685577145E-4</v>
      </c>
    </row>
    <row r="325" spans="1:18" x14ac:dyDescent="0.2">
      <c r="A325" s="77"/>
      <c r="B325" s="77"/>
      <c r="C325" s="77"/>
      <c r="D325" s="78">
        <f t="shared" si="65"/>
        <v>0</v>
      </c>
      <c r="E325" s="78">
        <f t="shared" si="66"/>
        <v>0</v>
      </c>
      <c r="F325" s="23">
        <f t="shared" si="67"/>
        <v>0</v>
      </c>
      <c r="G325" s="23">
        <f t="shared" si="68"/>
        <v>0</v>
      </c>
      <c r="H325" s="23">
        <f t="shared" si="69"/>
        <v>0</v>
      </c>
      <c r="I325" s="23">
        <f t="shared" si="70"/>
        <v>0</v>
      </c>
      <c r="J325" s="23">
        <f t="shared" si="71"/>
        <v>0</v>
      </c>
      <c r="K325" s="23">
        <f t="shared" si="72"/>
        <v>0</v>
      </c>
      <c r="L325" s="23">
        <f t="shared" si="73"/>
        <v>0</v>
      </c>
      <c r="M325" s="23">
        <f t="shared" ca="1" si="74"/>
        <v>-3.0058686685577145E-4</v>
      </c>
      <c r="N325" s="23">
        <f t="shared" ca="1" si="75"/>
        <v>0</v>
      </c>
      <c r="O325" s="85">
        <f t="shared" ca="1" si="76"/>
        <v>0</v>
      </c>
      <c r="P325" s="23">
        <f t="shared" ca="1" si="77"/>
        <v>0</v>
      </c>
      <c r="Q325" s="23">
        <f t="shared" ca="1" si="78"/>
        <v>0</v>
      </c>
      <c r="R325" s="12">
        <f t="shared" ca="1" si="79"/>
        <v>3.0058686685577145E-4</v>
      </c>
    </row>
    <row r="326" spans="1:18" x14ac:dyDescent="0.2">
      <c r="A326" s="77"/>
      <c r="B326" s="77"/>
      <c r="C326" s="77"/>
      <c r="D326" s="78">
        <f t="shared" si="65"/>
        <v>0</v>
      </c>
      <c r="E326" s="78">
        <f t="shared" si="66"/>
        <v>0</v>
      </c>
      <c r="F326" s="23">
        <f t="shared" si="67"/>
        <v>0</v>
      </c>
      <c r="G326" s="23">
        <f t="shared" si="68"/>
        <v>0</v>
      </c>
      <c r="H326" s="23">
        <f t="shared" si="69"/>
        <v>0</v>
      </c>
      <c r="I326" s="23">
        <f t="shared" si="70"/>
        <v>0</v>
      </c>
      <c r="J326" s="23">
        <f t="shared" si="71"/>
        <v>0</v>
      </c>
      <c r="K326" s="23">
        <f t="shared" si="72"/>
        <v>0</v>
      </c>
      <c r="L326" s="23">
        <f t="shared" si="73"/>
        <v>0</v>
      </c>
      <c r="M326" s="23">
        <f t="shared" ca="1" si="74"/>
        <v>-3.0058686685577145E-4</v>
      </c>
      <c r="N326" s="23">
        <f t="shared" ca="1" si="75"/>
        <v>0</v>
      </c>
      <c r="O326" s="85">
        <f t="shared" ca="1" si="76"/>
        <v>0</v>
      </c>
      <c r="P326" s="23">
        <f t="shared" ca="1" si="77"/>
        <v>0</v>
      </c>
      <c r="Q326" s="23">
        <f t="shared" ca="1" si="78"/>
        <v>0</v>
      </c>
      <c r="R326" s="12">
        <f t="shared" ca="1" si="79"/>
        <v>3.0058686685577145E-4</v>
      </c>
    </row>
    <row r="327" spans="1:18" x14ac:dyDescent="0.2">
      <c r="A327" s="77"/>
      <c r="B327" s="77"/>
      <c r="C327" s="77"/>
      <c r="D327" s="78">
        <f t="shared" si="65"/>
        <v>0</v>
      </c>
      <c r="E327" s="78">
        <f t="shared" si="66"/>
        <v>0</v>
      </c>
      <c r="F327" s="23">
        <f t="shared" si="67"/>
        <v>0</v>
      </c>
      <c r="G327" s="23">
        <f t="shared" si="68"/>
        <v>0</v>
      </c>
      <c r="H327" s="23">
        <f t="shared" si="69"/>
        <v>0</v>
      </c>
      <c r="I327" s="23">
        <f t="shared" si="70"/>
        <v>0</v>
      </c>
      <c r="J327" s="23">
        <f t="shared" si="71"/>
        <v>0</v>
      </c>
      <c r="K327" s="23">
        <f t="shared" si="72"/>
        <v>0</v>
      </c>
      <c r="L327" s="23">
        <f t="shared" si="73"/>
        <v>0</v>
      </c>
      <c r="M327" s="23">
        <f t="shared" ca="1" si="74"/>
        <v>-3.0058686685577145E-4</v>
      </c>
      <c r="N327" s="23">
        <f t="shared" ca="1" si="75"/>
        <v>0</v>
      </c>
      <c r="O327" s="85">
        <f t="shared" ca="1" si="76"/>
        <v>0</v>
      </c>
      <c r="P327" s="23">
        <f t="shared" ca="1" si="77"/>
        <v>0</v>
      </c>
      <c r="Q327" s="23">
        <f t="shared" ca="1" si="78"/>
        <v>0</v>
      </c>
      <c r="R327" s="12">
        <f t="shared" ca="1" si="79"/>
        <v>3.0058686685577145E-4</v>
      </c>
    </row>
    <row r="328" spans="1:18" x14ac:dyDescent="0.2">
      <c r="A328" s="77"/>
      <c r="B328" s="77"/>
      <c r="C328" s="77"/>
      <c r="D328" s="78">
        <f t="shared" si="65"/>
        <v>0</v>
      </c>
      <c r="E328" s="78">
        <f t="shared" si="66"/>
        <v>0</v>
      </c>
      <c r="F328" s="23">
        <f t="shared" si="67"/>
        <v>0</v>
      </c>
      <c r="G328" s="23">
        <f t="shared" si="68"/>
        <v>0</v>
      </c>
      <c r="H328" s="23">
        <f t="shared" si="69"/>
        <v>0</v>
      </c>
      <c r="I328" s="23">
        <f t="shared" si="70"/>
        <v>0</v>
      </c>
      <c r="J328" s="23">
        <f t="shared" si="71"/>
        <v>0</v>
      </c>
      <c r="K328" s="23">
        <f t="shared" si="72"/>
        <v>0</v>
      </c>
      <c r="L328" s="23">
        <f t="shared" si="73"/>
        <v>0</v>
      </c>
      <c r="M328" s="23">
        <f t="shared" ca="1" si="74"/>
        <v>-3.0058686685577145E-4</v>
      </c>
      <c r="N328" s="23">
        <f t="shared" ca="1" si="75"/>
        <v>0</v>
      </c>
      <c r="O328" s="85">
        <f t="shared" ca="1" si="76"/>
        <v>0</v>
      </c>
      <c r="P328" s="23">
        <f t="shared" ca="1" si="77"/>
        <v>0</v>
      </c>
      <c r="Q328" s="23">
        <f t="shared" ca="1" si="78"/>
        <v>0</v>
      </c>
      <c r="R328" s="12">
        <f t="shared" ca="1" si="79"/>
        <v>3.0058686685577145E-4</v>
      </c>
    </row>
    <row r="329" spans="1:18" x14ac:dyDescent="0.2">
      <c r="A329" s="77"/>
      <c r="B329" s="77"/>
      <c r="C329" s="77"/>
      <c r="D329" s="78">
        <f t="shared" si="65"/>
        <v>0</v>
      </c>
      <c r="E329" s="78">
        <f t="shared" si="66"/>
        <v>0</v>
      </c>
      <c r="F329" s="23">
        <f t="shared" si="67"/>
        <v>0</v>
      </c>
      <c r="G329" s="23">
        <f t="shared" si="68"/>
        <v>0</v>
      </c>
      <c r="H329" s="23">
        <f t="shared" si="69"/>
        <v>0</v>
      </c>
      <c r="I329" s="23">
        <f t="shared" si="70"/>
        <v>0</v>
      </c>
      <c r="J329" s="23">
        <f t="shared" si="71"/>
        <v>0</v>
      </c>
      <c r="K329" s="23">
        <f t="shared" si="72"/>
        <v>0</v>
      </c>
      <c r="L329" s="23">
        <f t="shared" si="73"/>
        <v>0</v>
      </c>
      <c r="M329" s="23">
        <f t="shared" ca="1" si="74"/>
        <v>-3.0058686685577145E-4</v>
      </c>
      <c r="N329" s="23">
        <f t="shared" ca="1" si="75"/>
        <v>0</v>
      </c>
      <c r="O329" s="85">
        <f t="shared" ca="1" si="76"/>
        <v>0</v>
      </c>
      <c r="P329" s="23">
        <f t="shared" ca="1" si="77"/>
        <v>0</v>
      </c>
      <c r="Q329" s="23">
        <f t="shared" ca="1" si="78"/>
        <v>0</v>
      </c>
      <c r="R329" s="12">
        <f t="shared" ca="1" si="79"/>
        <v>3.0058686685577145E-4</v>
      </c>
    </row>
    <row r="330" spans="1:18" x14ac:dyDescent="0.2">
      <c r="A330" s="77"/>
      <c r="B330" s="77"/>
      <c r="C330" s="77"/>
      <c r="D330" s="78">
        <f t="shared" si="65"/>
        <v>0</v>
      </c>
      <c r="E330" s="78">
        <f t="shared" si="66"/>
        <v>0</v>
      </c>
      <c r="F330" s="23">
        <f t="shared" si="67"/>
        <v>0</v>
      </c>
      <c r="G330" s="23">
        <f t="shared" si="68"/>
        <v>0</v>
      </c>
      <c r="H330" s="23">
        <f t="shared" si="69"/>
        <v>0</v>
      </c>
      <c r="I330" s="23">
        <f t="shared" si="70"/>
        <v>0</v>
      </c>
      <c r="J330" s="23">
        <f t="shared" si="71"/>
        <v>0</v>
      </c>
      <c r="K330" s="23">
        <f t="shared" si="72"/>
        <v>0</v>
      </c>
      <c r="L330" s="23">
        <f t="shared" si="73"/>
        <v>0</v>
      </c>
      <c r="M330" s="23">
        <f t="shared" ca="1" si="74"/>
        <v>-3.0058686685577145E-4</v>
      </c>
      <c r="N330" s="23">
        <f t="shared" ca="1" si="75"/>
        <v>0</v>
      </c>
      <c r="O330" s="85">
        <f t="shared" ca="1" si="76"/>
        <v>0</v>
      </c>
      <c r="P330" s="23">
        <f t="shared" ca="1" si="77"/>
        <v>0</v>
      </c>
      <c r="Q330" s="23">
        <f t="shared" ca="1" si="78"/>
        <v>0</v>
      </c>
      <c r="R330" s="12">
        <f t="shared" ca="1" si="79"/>
        <v>3.0058686685577145E-4</v>
      </c>
    </row>
    <row r="331" spans="1:18" x14ac:dyDescent="0.2">
      <c r="A331" s="77"/>
      <c r="B331" s="77"/>
      <c r="C331" s="77"/>
      <c r="D331" s="78">
        <f t="shared" si="65"/>
        <v>0</v>
      </c>
      <c r="E331" s="78">
        <f t="shared" si="66"/>
        <v>0</v>
      </c>
      <c r="F331" s="23">
        <f t="shared" si="67"/>
        <v>0</v>
      </c>
      <c r="G331" s="23">
        <f t="shared" si="68"/>
        <v>0</v>
      </c>
      <c r="H331" s="23">
        <f t="shared" si="69"/>
        <v>0</v>
      </c>
      <c r="I331" s="23">
        <f t="shared" si="70"/>
        <v>0</v>
      </c>
      <c r="J331" s="23">
        <f t="shared" si="71"/>
        <v>0</v>
      </c>
      <c r="K331" s="23">
        <f t="shared" si="72"/>
        <v>0</v>
      </c>
      <c r="L331" s="23">
        <f t="shared" si="73"/>
        <v>0</v>
      </c>
      <c r="M331" s="23">
        <f t="shared" ca="1" si="74"/>
        <v>-3.0058686685577145E-4</v>
      </c>
      <c r="N331" s="23">
        <f t="shared" ca="1" si="75"/>
        <v>0</v>
      </c>
      <c r="O331" s="85">
        <f t="shared" ca="1" si="76"/>
        <v>0</v>
      </c>
      <c r="P331" s="23">
        <f t="shared" ca="1" si="77"/>
        <v>0</v>
      </c>
      <c r="Q331" s="23">
        <f t="shared" ca="1" si="78"/>
        <v>0</v>
      </c>
      <c r="R331" s="12">
        <f t="shared" ca="1" si="79"/>
        <v>3.0058686685577145E-4</v>
      </c>
    </row>
    <row r="332" spans="1:18" x14ac:dyDescent="0.2">
      <c r="A332" s="77"/>
      <c r="B332" s="77"/>
      <c r="C332" s="77"/>
      <c r="D332" s="78">
        <f t="shared" si="65"/>
        <v>0</v>
      </c>
      <c r="E332" s="78">
        <f t="shared" si="66"/>
        <v>0</v>
      </c>
      <c r="F332" s="23">
        <f t="shared" si="67"/>
        <v>0</v>
      </c>
      <c r="G332" s="23">
        <f t="shared" si="68"/>
        <v>0</v>
      </c>
      <c r="H332" s="23">
        <f t="shared" si="69"/>
        <v>0</v>
      </c>
      <c r="I332" s="23">
        <f t="shared" si="70"/>
        <v>0</v>
      </c>
      <c r="J332" s="23">
        <f t="shared" si="71"/>
        <v>0</v>
      </c>
      <c r="K332" s="23">
        <f t="shared" si="72"/>
        <v>0</v>
      </c>
      <c r="L332" s="23">
        <f t="shared" si="73"/>
        <v>0</v>
      </c>
      <c r="M332" s="23">
        <f t="shared" ca="1" si="74"/>
        <v>-3.0058686685577145E-4</v>
      </c>
      <c r="N332" s="23">
        <f t="shared" ca="1" si="75"/>
        <v>0</v>
      </c>
      <c r="O332" s="85">
        <f t="shared" ca="1" si="76"/>
        <v>0</v>
      </c>
      <c r="P332" s="23">
        <f t="shared" ca="1" si="77"/>
        <v>0</v>
      </c>
      <c r="Q332" s="23">
        <f t="shared" ca="1" si="78"/>
        <v>0</v>
      </c>
      <c r="R332" s="12">
        <f t="shared" ca="1" si="79"/>
        <v>3.0058686685577145E-4</v>
      </c>
    </row>
    <row r="333" spans="1:18" x14ac:dyDescent="0.2">
      <c r="A333" s="77"/>
      <c r="B333" s="77"/>
      <c r="C333" s="77"/>
      <c r="D333" s="78">
        <f t="shared" si="65"/>
        <v>0</v>
      </c>
      <c r="E333" s="78">
        <f t="shared" si="66"/>
        <v>0</v>
      </c>
      <c r="F333" s="23">
        <f t="shared" si="67"/>
        <v>0</v>
      </c>
      <c r="G333" s="23">
        <f t="shared" si="68"/>
        <v>0</v>
      </c>
      <c r="H333" s="23">
        <f t="shared" si="69"/>
        <v>0</v>
      </c>
      <c r="I333" s="23">
        <f t="shared" si="70"/>
        <v>0</v>
      </c>
      <c r="J333" s="23">
        <f t="shared" si="71"/>
        <v>0</v>
      </c>
      <c r="K333" s="23">
        <f t="shared" si="72"/>
        <v>0</v>
      </c>
      <c r="L333" s="23">
        <f t="shared" si="73"/>
        <v>0</v>
      </c>
      <c r="M333" s="23">
        <f t="shared" ca="1" si="74"/>
        <v>-3.0058686685577145E-4</v>
      </c>
      <c r="N333" s="23">
        <f t="shared" ca="1" si="75"/>
        <v>0</v>
      </c>
      <c r="O333" s="85">
        <f t="shared" ca="1" si="76"/>
        <v>0</v>
      </c>
      <c r="P333" s="23">
        <f t="shared" ca="1" si="77"/>
        <v>0</v>
      </c>
      <c r="Q333" s="23">
        <f t="shared" ca="1" si="78"/>
        <v>0</v>
      </c>
      <c r="R333" s="12">
        <f t="shared" ca="1" si="79"/>
        <v>3.0058686685577145E-4</v>
      </c>
    </row>
    <row r="334" spans="1:18" x14ac:dyDescent="0.2">
      <c r="A334" s="77"/>
      <c r="B334" s="77"/>
      <c r="C334" s="77"/>
      <c r="D334" s="78">
        <f t="shared" si="65"/>
        <v>0</v>
      </c>
      <c r="E334" s="78">
        <f t="shared" si="66"/>
        <v>0</v>
      </c>
      <c r="F334" s="23">
        <f t="shared" si="67"/>
        <v>0</v>
      </c>
      <c r="G334" s="23">
        <f t="shared" si="68"/>
        <v>0</v>
      </c>
      <c r="H334" s="23">
        <f t="shared" si="69"/>
        <v>0</v>
      </c>
      <c r="I334" s="23">
        <f t="shared" si="70"/>
        <v>0</v>
      </c>
      <c r="J334" s="23">
        <f t="shared" si="71"/>
        <v>0</v>
      </c>
      <c r="K334" s="23">
        <f t="shared" si="72"/>
        <v>0</v>
      </c>
      <c r="L334" s="23">
        <f t="shared" si="73"/>
        <v>0</v>
      </c>
      <c r="M334" s="23">
        <f t="shared" ca="1" si="74"/>
        <v>-3.0058686685577145E-4</v>
      </c>
      <c r="N334" s="23">
        <f t="shared" ca="1" si="75"/>
        <v>0</v>
      </c>
      <c r="O334" s="85">
        <f t="shared" ca="1" si="76"/>
        <v>0</v>
      </c>
      <c r="P334" s="23">
        <f t="shared" ca="1" si="77"/>
        <v>0</v>
      </c>
      <c r="Q334" s="23">
        <f t="shared" ca="1" si="78"/>
        <v>0</v>
      </c>
      <c r="R334" s="12">
        <f t="shared" ca="1" si="79"/>
        <v>3.0058686685577145E-4</v>
      </c>
    </row>
    <row r="335" spans="1:18" x14ac:dyDescent="0.2">
      <c r="A335" s="77"/>
      <c r="B335" s="77"/>
      <c r="C335" s="77"/>
      <c r="D335" s="78">
        <f t="shared" si="65"/>
        <v>0</v>
      </c>
      <c r="E335" s="78">
        <f t="shared" si="66"/>
        <v>0</v>
      </c>
      <c r="F335" s="23">
        <f t="shared" si="67"/>
        <v>0</v>
      </c>
      <c r="G335" s="23">
        <f t="shared" si="68"/>
        <v>0</v>
      </c>
      <c r="H335" s="23">
        <f t="shared" si="69"/>
        <v>0</v>
      </c>
      <c r="I335" s="23">
        <f t="shared" si="70"/>
        <v>0</v>
      </c>
      <c r="J335" s="23">
        <f t="shared" si="71"/>
        <v>0</v>
      </c>
      <c r="K335" s="23">
        <f t="shared" si="72"/>
        <v>0</v>
      </c>
      <c r="L335" s="23">
        <f t="shared" si="73"/>
        <v>0</v>
      </c>
      <c r="M335" s="23">
        <f t="shared" ca="1" si="74"/>
        <v>-3.0058686685577145E-4</v>
      </c>
      <c r="N335" s="23">
        <f t="shared" ca="1" si="75"/>
        <v>0</v>
      </c>
      <c r="O335" s="85">
        <f t="shared" ca="1" si="76"/>
        <v>0</v>
      </c>
      <c r="P335" s="23">
        <f t="shared" ca="1" si="77"/>
        <v>0</v>
      </c>
      <c r="Q335" s="23">
        <f t="shared" ca="1" si="78"/>
        <v>0</v>
      </c>
      <c r="R335" s="12">
        <f t="shared" ca="1" si="79"/>
        <v>3.0058686685577145E-4</v>
      </c>
    </row>
    <row r="336" spans="1:18" x14ac:dyDescent="0.2">
      <c r="A336" s="77"/>
      <c r="B336" s="77"/>
      <c r="C336" s="77"/>
      <c r="D336" s="78">
        <f t="shared" si="65"/>
        <v>0</v>
      </c>
      <c r="E336" s="78">
        <f t="shared" si="66"/>
        <v>0</v>
      </c>
      <c r="F336" s="23">
        <f t="shared" si="67"/>
        <v>0</v>
      </c>
      <c r="G336" s="23">
        <f t="shared" si="68"/>
        <v>0</v>
      </c>
      <c r="H336" s="23">
        <f t="shared" si="69"/>
        <v>0</v>
      </c>
      <c r="I336" s="23">
        <f t="shared" si="70"/>
        <v>0</v>
      </c>
      <c r="J336" s="23">
        <f t="shared" si="71"/>
        <v>0</v>
      </c>
      <c r="K336" s="23">
        <f t="shared" si="72"/>
        <v>0</v>
      </c>
      <c r="L336" s="23">
        <f t="shared" si="73"/>
        <v>0</v>
      </c>
      <c r="M336" s="23">
        <f t="shared" ca="1" si="74"/>
        <v>-3.0058686685577145E-4</v>
      </c>
      <c r="N336" s="23">
        <f t="shared" ca="1" si="75"/>
        <v>0</v>
      </c>
      <c r="O336" s="85">
        <f t="shared" ca="1" si="76"/>
        <v>0</v>
      </c>
      <c r="P336" s="23">
        <f t="shared" ca="1" si="77"/>
        <v>0</v>
      </c>
      <c r="Q336" s="23">
        <f t="shared" ca="1" si="78"/>
        <v>0</v>
      </c>
      <c r="R336" s="12">
        <f t="shared" ca="1" si="79"/>
        <v>3.0058686685577145E-4</v>
      </c>
    </row>
    <row r="337" spans="1:18" x14ac:dyDescent="0.2">
      <c r="A337" s="77"/>
      <c r="B337" s="77"/>
      <c r="C337" s="77"/>
      <c r="D337" s="78">
        <f t="shared" si="65"/>
        <v>0</v>
      </c>
      <c r="E337" s="78">
        <f t="shared" si="66"/>
        <v>0</v>
      </c>
      <c r="F337" s="23">
        <f t="shared" si="67"/>
        <v>0</v>
      </c>
      <c r="G337" s="23">
        <f t="shared" si="68"/>
        <v>0</v>
      </c>
      <c r="H337" s="23">
        <f t="shared" si="69"/>
        <v>0</v>
      </c>
      <c r="I337" s="23">
        <f t="shared" si="70"/>
        <v>0</v>
      </c>
      <c r="J337" s="23">
        <f t="shared" si="71"/>
        <v>0</v>
      </c>
      <c r="K337" s="23">
        <f t="shared" si="72"/>
        <v>0</v>
      </c>
      <c r="L337" s="23">
        <f t="shared" si="73"/>
        <v>0</v>
      </c>
      <c r="M337" s="23">
        <f t="shared" ca="1" si="74"/>
        <v>-3.0058686685577145E-4</v>
      </c>
      <c r="N337" s="23">
        <f t="shared" ca="1" si="75"/>
        <v>0</v>
      </c>
      <c r="O337" s="85">
        <f t="shared" ca="1" si="76"/>
        <v>0</v>
      </c>
      <c r="P337" s="23">
        <f t="shared" ca="1" si="77"/>
        <v>0</v>
      </c>
      <c r="Q337" s="23">
        <f t="shared" ca="1" si="78"/>
        <v>0</v>
      </c>
      <c r="R337" s="12">
        <f t="shared" ca="1" si="79"/>
        <v>3.0058686685577145E-4</v>
      </c>
    </row>
    <row r="338" spans="1:18" x14ac:dyDescent="0.2">
      <c r="A338" s="77"/>
      <c r="B338" s="77"/>
      <c r="C338" s="77"/>
      <c r="D338" s="78">
        <f t="shared" si="65"/>
        <v>0</v>
      </c>
      <c r="E338" s="78">
        <f t="shared" si="66"/>
        <v>0</v>
      </c>
      <c r="F338" s="23">
        <f t="shared" si="67"/>
        <v>0</v>
      </c>
      <c r="G338" s="23">
        <f t="shared" si="68"/>
        <v>0</v>
      </c>
      <c r="H338" s="23">
        <f t="shared" si="69"/>
        <v>0</v>
      </c>
      <c r="I338" s="23">
        <f t="shared" si="70"/>
        <v>0</v>
      </c>
      <c r="J338" s="23">
        <f t="shared" si="71"/>
        <v>0</v>
      </c>
      <c r="K338" s="23">
        <f t="shared" si="72"/>
        <v>0</v>
      </c>
      <c r="L338" s="23">
        <f t="shared" si="73"/>
        <v>0</v>
      </c>
      <c r="M338" s="23">
        <f t="shared" ca="1" si="74"/>
        <v>-3.0058686685577145E-4</v>
      </c>
      <c r="N338" s="23">
        <f t="shared" ca="1" si="75"/>
        <v>0</v>
      </c>
      <c r="O338" s="85">
        <f t="shared" ca="1" si="76"/>
        <v>0</v>
      </c>
      <c r="P338" s="23">
        <f t="shared" ca="1" si="77"/>
        <v>0</v>
      </c>
      <c r="Q338" s="23">
        <f t="shared" ca="1" si="78"/>
        <v>0</v>
      </c>
      <c r="R338" s="12">
        <f t="shared" ca="1" si="79"/>
        <v>3.0058686685577145E-4</v>
      </c>
    </row>
    <row r="339" spans="1:18" x14ac:dyDescent="0.2">
      <c r="A339" s="77"/>
      <c r="B339" s="77"/>
      <c r="C339" s="77"/>
      <c r="D339" s="78">
        <f t="shared" si="65"/>
        <v>0</v>
      </c>
      <c r="E339" s="78">
        <f t="shared" si="66"/>
        <v>0</v>
      </c>
      <c r="F339" s="23">
        <f t="shared" si="67"/>
        <v>0</v>
      </c>
      <c r="G339" s="23">
        <f t="shared" si="68"/>
        <v>0</v>
      </c>
      <c r="H339" s="23">
        <f t="shared" si="69"/>
        <v>0</v>
      </c>
      <c r="I339" s="23">
        <f t="shared" si="70"/>
        <v>0</v>
      </c>
      <c r="J339" s="23">
        <f t="shared" si="71"/>
        <v>0</v>
      </c>
      <c r="K339" s="23">
        <f t="shared" si="72"/>
        <v>0</v>
      </c>
      <c r="L339" s="23">
        <f t="shared" si="73"/>
        <v>0</v>
      </c>
      <c r="M339" s="23">
        <f t="shared" ca="1" si="74"/>
        <v>-3.0058686685577145E-4</v>
      </c>
      <c r="N339" s="23">
        <f t="shared" ca="1" si="75"/>
        <v>0</v>
      </c>
      <c r="O339" s="85">
        <f t="shared" ca="1" si="76"/>
        <v>0</v>
      </c>
      <c r="P339" s="23">
        <f t="shared" ca="1" si="77"/>
        <v>0</v>
      </c>
      <c r="Q339" s="23">
        <f t="shared" ca="1" si="78"/>
        <v>0</v>
      </c>
      <c r="R339" s="12">
        <f t="shared" ca="1" si="79"/>
        <v>3.0058686685577145E-4</v>
      </c>
    </row>
    <row r="340" spans="1:18" x14ac:dyDescent="0.2">
      <c r="A340" s="77"/>
      <c r="B340" s="77"/>
      <c r="C340" s="77"/>
      <c r="D340" s="78">
        <f t="shared" si="65"/>
        <v>0</v>
      </c>
      <c r="E340" s="78">
        <f t="shared" si="66"/>
        <v>0</v>
      </c>
      <c r="F340" s="23">
        <f t="shared" si="67"/>
        <v>0</v>
      </c>
      <c r="G340" s="23">
        <f t="shared" si="68"/>
        <v>0</v>
      </c>
      <c r="H340" s="23">
        <f t="shared" si="69"/>
        <v>0</v>
      </c>
      <c r="I340" s="23">
        <f t="shared" si="70"/>
        <v>0</v>
      </c>
      <c r="J340" s="23">
        <f t="shared" si="71"/>
        <v>0</v>
      </c>
      <c r="K340" s="23">
        <f t="shared" si="72"/>
        <v>0</v>
      </c>
      <c r="L340" s="23">
        <f t="shared" si="73"/>
        <v>0</v>
      </c>
      <c r="M340" s="23">
        <f t="shared" ca="1" si="74"/>
        <v>-3.0058686685577145E-4</v>
      </c>
      <c r="N340" s="23">
        <f t="shared" ca="1" si="75"/>
        <v>0</v>
      </c>
      <c r="O340" s="85">
        <f t="shared" ca="1" si="76"/>
        <v>0</v>
      </c>
      <c r="P340" s="23">
        <f t="shared" ca="1" si="77"/>
        <v>0</v>
      </c>
      <c r="Q340" s="23">
        <f t="shared" ca="1" si="78"/>
        <v>0</v>
      </c>
      <c r="R340" s="12">
        <f t="shared" ca="1" si="79"/>
        <v>3.0058686685577145E-4</v>
      </c>
    </row>
    <row r="341" spans="1:18" x14ac:dyDescent="0.2">
      <c r="A341" s="77"/>
      <c r="B341" s="77"/>
      <c r="C341" s="77"/>
      <c r="D341" s="78">
        <f t="shared" si="65"/>
        <v>0</v>
      </c>
      <c r="E341" s="78">
        <f t="shared" si="66"/>
        <v>0</v>
      </c>
      <c r="F341" s="23">
        <f t="shared" si="67"/>
        <v>0</v>
      </c>
      <c r="G341" s="23">
        <f t="shared" si="68"/>
        <v>0</v>
      </c>
      <c r="H341" s="23">
        <f t="shared" si="69"/>
        <v>0</v>
      </c>
      <c r="I341" s="23">
        <f t="shared" si="70"/>
        <v>0</v>
      </c>
      <c r="J341" s="23">
        <f t="shared" si="71"/>
        <v>0</v>
      </c>
      <c r="K341" s="23">
        <f t="shared" si="72"/>
        <v>0</v>
      </c>
      <c r="L341" s="23">
        <f t="shared" si="73"/>
        <v>0</v>
      </c>
      <c r="M341" s="23">
        <f t="shared" ca="1" si="74"/>
        <v>-3.0058686685577145E-4</v>
      </c>
      <c r="N341" s="23">
        <f ca="1">C341*(M341-E341)^2</f>
        <v>0</v>
      </c>
      <c r="O341" s="85">
        <f t="shared" ca="1" si="76"/>
        <v>0</v>
      </c>
      <c r="P341" s="23">
        <f ca="1">(-C341*O$2+O$4*F341-O$5*H341)^2</f>
        <v>0</v>
      </c>
      <c r="Q341" s="23">
        <f t="shared" ca="1" si="78"/>
        <v>0</v>
      </c>
      <c r="R341" s="12">
        <f t="shared" ca="1" si="79"/>
        <v>3.0058686685577145E-4</v>
      </c>
    </row>
    <row r="342" spans="1:18" x14ac:dyDescent="0.2">
      <c r="A342" s="77"/>
      <c r="B342" s="77"/>
      <c r="C342" s="77"/>
      <c r="D342" s="78">
        <f t="shared" si="65"/>
        <v>0</v>
      </c>
      <c r="E342" s="78">
        <f t="shared" si="66"/>
        <v>0</v>
      </c>
      <c r="F342" s="23">
        <f t="shared" si="67"/>
        <v>0</v>
      </c>
      <c r="G342" s="23">
        <f t="shared" si="68"/>
        <v>0</v>
      </c>
      <c r="H342" s="23">
        <f t="shared" si="69"/>
        <v>0</v>
      </c>
      <c r="I342" s="23">
        <f t="shared" si="70"/>
        <v>0</v>
      </c>
      <c r="J342" s="23">
        <f t="shared" si="71"/>
        <v>0</v>
      </c>
      <c r="K342" s="23">
        <f t="shared" si="72"/>
        <v>0</v>
      </c>
      <c r="L342" s="23">
        <f t="shared" si="73"/>
        <v>0</v>
      </c>
      <c r="M342" s="23">
        <f t="shared" ca="1" si="74"/>
        <v>-3.0058686685577145E-4</v>
      </c>
      <c r="N342" s="23">
        <f ca="1">C342*(M342-E342)^2</f>
        <v>0</v>
      </c>
      <c r="O342" s="85">
        <f t="shared" ca="1" si="76"/>
        <v>0</v>
      </c>
      <c r="P342" s="23">
        <f ca="1">(-C342*O$2+O$4*F342-O$5*H342)^2</f>
        <v>0</v>
      </c>
      <c r="Q342" s="23">
        <f t="shared" ca="1" si="78"/>
        <v>0</v>
      </c>
      <c r="R342" s="12">
        <f t="shared" ca="1" si="79"/>
        <v>3.0058686685577145E-4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19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" customWidth="1"/>
    <col min="4" max="4" width="9.42578125" customWidth="1"/>
    <col min="5" max="5" width="12.28515625" customWidth="1"/>
    <col min="6" max="6" width="9.7109375" bestFit="1" customWidth="1"/>
    <col min="7" max="7" width="17.5703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6" ht="21" thickBot="1" x14ac:dyDescent="0.35">
      <c r="A1" s="1" t="s">
        <v>39</v>
      </c>
      <c r="U1" s="4" t="s">
        <v>9</v>
      </c>
      <c r="V1" s="6" t="s">
        <v>20</v>
      </c>
      <c r="Y1" s="4" t="s">
        <v>9</v>
      </c>
      <c r="Z1" s="6" t="s">
        <v>154</v>
      </c>
    </row>
    <row r="2" spans="1:26" x14ac:dyDescent="0.2">
      <c r="A2" t="s">
        <v>22</v>
      </c>
      <c r="B2" t="s">
        <v>149</v>
      </c>
      <c r="C2" s="3"/>
      <c r="D2" s="3"/>
      <c r="U2">
        <v>-1000</v>
      </c>
      <c r="V2">
        <f>+D$11+D$12*U2+D$13*U2^2</f>
        <v>1.8400000000000005E-3</v>
      </c>
      <c r="Y2">
        <v>-1000</v>
      </c>
      <c r="Z2">
        <f>+I$7*SIN(RADIANS(I$8*Y2+I$9))</f>
        <v>8.988593881686411E-3</v>
      </c>
    </row>
    <row r="3" spans="1:26" ht="13.5" thickBot="1" x14ac:dyDescent="0.25">
      <c r="U3">
        <v>0</v>
      </c>
      <c r="V3">
        <f t="shared" ref="V3:V13" si="0">+D$11+D$12*U3+D$13*U3^2</f>
        <v>7.5000000000000002E-4</v>
      </c>
      <c r="Y3">
        <v>-800</v>
      </c>
      <c r="Z3">
        <f t="shared" ref="Z3:Z53" si="1">+I$7*SIN(RADIANS(I$8*Y3+I$9))</f>
        <v>6.1797410183289988E-3</v>
      </c>
    </row>
    <row r="4" spans="1:26" ht="14.25" thickTop="1" thickBot="1" x14ac:dyDescent="0.25">
      <c r="A4" s="5" t="s">
        <v>38</v>
      </c>
      <c r="C4" s="8">
        <v>52500.103000000003</v>
      </c>
      <c r="D4" s="9">
        <v>0.34395999999999999</v>
      </c>
      <c r="E4" s="30" t="s">
        <v>36</v>
      </c>
      <c r="U4">
        <v>1000</v>
      </c>
      <c r="V4">
        <f t="shared" si="0"/>
        <v>3.4000000000000002E-3</v>
      </c>
      <c r="Y4">
        <v>-600</v>
      </c>
      <c r="Z4">
        <f t="shared" si="1"/>
        <v>2.579098489754187E-3</v>
      </c>
    </row>
    <row r="5" spans="1:26" ht="13.5" thickTop="1" x14ac:dyDescent="0.2">
      <c r="A5" s="11" t="s">
        <v>29</v>
      </c>
      <c r="B5" s="12"/>
      <c r="C5" s="13">
        <v>7</v>
      </c>
      <c r="D5" s="12" t="s">
        <v>30</v>
      </c>
      <c r="U5">
        <v>2000</v>
      </c>
      <c r="V5">
        <f t="shared" si="0"/>
        <v>9.7900000000000018E-3</v>
      </c>
      <c r="Y5">
        <v>-400</v>
      </c>
      <c r="Z5">
        <f t="shared" si="1"/>
        <v>-1.3519953512151589E-3</v>
      </c>
    </row>
    <row r="6" spans="1:26" ht="13.5" thickBot="1" x14ac:dyDescent="0.25">
      <c r="A6" s="5" t="s">
        <v>0</v>
      </c>
      <c r="C6" s="4" t="s">
        <v>147</v>
      </c>
      <c r="D6" s="4" t="s">
        <v>49</v>
      </c>
      <c r="E6" s="4" t="s">
        <v>148</v>
      </c>
      <c r="U6">
        <v>3000</v>
      </c>
      <c r="V6">
        <f t="shared" si="0"/>
        <v>1.9920000000000004E-2</v>
      </c>
      <c r="Y6">
        <v>-200</v>
      </c>
      <c r="Z6">
        <f t="shared" si="1"/>
        <v>-5.1098625240540638E-3</v>
      </c>
    </row>
    <row r="7" spans="1:26" x14ac:dyDescent="0.2">
      <c r="A7" t="s">
        <v>1</v>
      </c>
      <c r="C7">
        <v>52679.307500000003</v>
      </c>
      <c r="D7" s="34">
        <v>52679.315000000002</v>
      </c>
      <c r="E7">
        <f>+D7-C7</f>
        <v>7.4999999997089617E-3</v>
      </c>
      <c r="H7" t="s">
        <v>153</v>
      </c>
      <c r="I7">
        <v>1.0999999999999999E-2</v>
      </c>
      <c r="U7">
        <v>4000</v>
      </c>
      <c r="V7">
        <f t="shared" si="0"/>
        <v>3.3790000000000008E-2</v>
      </c>
      <c r="Y7">
        <v>0</v>
      </c>
      <c r="Z7">
        <f t="shared" si="1"/>
        <v>-8.2130200051393071E-3</v>
      </c>
    </row>
    <row r="8" spans="1:26" x14ac:dyDescent="0.2">
      <c r="A8" t="s">
        <v>2</v>
      </c>
      <c r="C8">
        <v>0.34395999999999999</v>
      </c>
      <c r="D8" s="34">
        <v>0.34395922000000001</v>
      </c>
      <c r="E8">
        <f>+D8-C8</f>
        <v>-7.799999999780205E-7</v>
      </c>
      <c r="H8" t="s">
        <v>150</v>
      </c>
      <c r="I8">
        <v>0.1031</v>
      </c>
      <c r="U8">
        <v>5000</v>
      </c>
      <c r="V8">
        <f t="shared" si="0"/>
        <v>5.1400000000000008E-2</v>
      </c>
      <c r="Y8">
        <v>200</v>
      </c>
      <c r="Z8">
        <f t="shared" si="1"/>
        <v>-1.0263870546337379E-2</v>
      </c>
    </row>
    <row r="9" spans="1:26" x14ac:dyDescent="0.2">
      <c r="A9" s="26" t="s">
        <v>34</v>
      </c>
      <c r="C9" s="27">
        <v>40</v>
      </c>
      <c r="D9" s="24" t="str">
        <f>"F"&amp;C9</f>
        <v>F40</v>
      </c>
      <c r="E9" s="25" t="str">
        <f>"G"&amp;C9</f>
        <v>G40</v>
      </c>
      <c r="H9" t="s">
        <v>151</v>
      </c>
      <c r="I9">
        <v>228.3</v>
      </c>
      <c r="U9">
        <v>6000</v>
      </c>
      <c r="V9">
        <f t="shared" si="0"/>
        <v>7.2750000000000023E-2</v>
      </c>
      <c r="Y9">
        <v>400</v>
      </c>
      <c r="Z9">
        <f t="shared" si="1"/>
        <v>-1.099964548815109E-2</v>
      </c>
    </row>
    <row r="10" spans="1:26" ht="13.5" thickBot="1" x14ac:dyDescent="0.25">
      <c r="A10" s="12"/>
      <c r="B10" s="12"/>
      <c r="C10" s="4" t="s">
        <v>18</v>
      </c>
      <c r="D10" s="4" t="s">
        <v>19</v>
      </c>
      <c r="E10" s="12"/>
      <c r="U10">
        <v>7000</v>
      </c>
      <c r="V10">
        <f t="shared" si="0"/>
        <v>9.784000000000001E-2</v>
      </c>
      <c r="Y10">
        <v>600</v>
      </c>
      <c r="Z10">
        <f t="shared" si="1"/>
        <v>-1.0326072434192615E-2</v>
      </c>
    </row>
    <row r="11" spans="1:26" x14ac:dyDescent="0.2">
      <c r="A11" s="12" t="s">
        <v>14</v>
      </c>
      <c r="B11" s="12"/>
      <c r="C11" s="23">
        <f ca="1">INTERCEPT(INDIRECT($E$9):G971,INDIRECT($D$9):F971)</f>
        <v>-4.0521447741874259E-2</v>
      </c>
      <c r="D11" s="3">
        <f>+E11*F11</f>
        <v>7.5000000000000002E-4</v>
      </c>
      <c r="E11" s="38">
        <v>7.5</v>
      </c>
      <c r="F11">
        <v>1E-4</v>
      </c>
      <c r="U11">
        <v>8000</v>
      </c>
      <c r="V11">
        <f t="shared" si="0"/>
        <v>0.12667000000000003</v>
      </c>
      <c r="Y11">
        <v>800</v>
      </c>
      <c r="Z11">
        <f t="shared" si="1"/>
        <v>-8.329454059818631E-3</v>
      </c>
    </row>
    <row r="12" spans="1:26" x14ac:dyDescent="0.2">
      <c r="A12" s="12" t="s">
        <v>15</v>
      </c>
      <c r="B12" s="12"/>
      <c r="C12" s="23">
        <f ca="1">SLOPE(INDIRECT($E$9):G971,INDIRECT($D$9):F971)</f>
        <v>1.9605702147505705E-5</v>
      </c>
      <c r="D12" s="3">
        <f>+E12*F12</f>
        <v>7.7999999999999994E-7</v>
      </c>
      <c r="E12" s="39">
        <v>0.78</v>
      </c>
      <c r="F12">
        <v>9.9999999999999995E-7</v>
      </c>
      <c r="U12">
        <v>9000</v>
      </c>
      <c r="V12">
        <f t="shared" si="0"/>
        <v>0.15924000000000002</v>
      </c>
      <c r="Y12">
        <v>1000</v>
      </c>
      <c r="Z12">
        <f t="shared" si="1"/>
        <v>-5.2656104373466767E-3</v>
      </c>
    </row>
    <row r="13" spans="1:26" ht="13.5" thickBot="1" x14ac:dyDescent="0.25">
      <c r="A13" s="12" t="s">
        <v>17</v>
      </c>
      <c r="B13" s="12"/>
      <c r="C13" s="3" t="s">
        <v>12</v>
      </c>
      <c r="D13" s="3">
        <f>+E13*F13</f>
        <v>1.8700000000000004E-9</v>
      </c>
      <c r="E13" s="40">
        <v>1.87</v>
      </c>
      <c r="F13" s="37">
        <v>1.0000000000000001E-9</v>
      </c>
      <c r="U13">
        <v>10000</v>
      </c>
      <c r="V13">
        <f t="shared" si="0"/>
        <v>0.19555000000000003</v>
      </c>
      <c r="Y13">
        <v>1200</v>
      </c>
      <c r="Z13">
        <f t="shared" si="1"/>
        <v>-1.527101660949012E-3</v>
      </c>
    </row>
    <row r="14" spans="1:26" ht="13.5" thickBot="1" x14ac:dyDescent="0.25">
      <c r="A14" s="12"/>
      <c r="B14" s="12"/>
      <c r="C14" s="12"/>
      <c r="E14">
        <f>SUM(T21:T141)</f>
        <v>7.1305712903084332E-4</v>
      </c>
      <c r="Y14">
        <v>1400</v>
      </c>
      <c r="Z14">
        <f t="shared" si="1"/>
        <v>2.407069572708503E-3</v>
      </c>
    </row>
    <row r="15" spans="1:26" ht="13.5" thickBot="1" x14ac:dyDescent="0.25">
      <c r="A15" s="14" t="s">
        <v>16</v>
      </c>
      <c r="B15" s="12"/>
      <c r="C15" s="15">
        <f ca="1">(C7+C11)+(C8+C12)*INT(MAX(F21:F3512))</f>
        <v>55888.596699753296</v>
      </c>
      <c r="D15" s="79" t="s">
        <v>87</v>
      </c>
      <c r="E15" s="80">
        <f>SQRT(E14/(S19-1))</f>
        <v>5.8271005982753641E-3</v>
      </c>
      <c r="F15" s="16" t="s">
        <v>43</v>
      </c>
      <c r="G15" s="13">
        <v>1</v>
      </c>
      <c r="Y15">
        <v>1600</v>
      </c>
      <c r="Z15">
        <f t="shared" si="1"/>
        <v>6.0328309870100053E-3</v>
      </c>
    </row>
    <row r="16" spans="1:26" x14ac:dyDescent="0.2">
      <c r="A16" s="18" t="s">
        <v>3</v>
      </c>
      <c r="B16" s="12"/>
      <c r="C16" s="19">
        <f ca="1">+C8+C12</f>
        <v>0.34397960570214747</v>
      </c>
      <c r="F16" s="16" t="s">
        <v>31</v>
      </c>
      <c r="G16" s="17">
        <f ca="1">NOW()+15018.5+$C$5/24</f>
        <v>60316.539316782408</v>
      </c>
      <c r="Y16">
        <v>1800</v>
      </c>
      <c r="Z16">
        <f t="shared" si="1"/>
        <v>8.8856258298402914E-3</v>
      </c>
    </row>
    <row r="17" spans="1:26" ht="13.5" thickBot="1" x14ac:dyDescent="0.25">
      <c r="A17" s="16" t="s">
        <v>28</v>
      </c>
      <c r="B17" s="12"/>
      <c r="C17" s="12">
        <f>COUNT(C21:C2170)</f>
        <v>22</v>
      </c>
      <c r="F17" s="16" t="s">
        <v>44</v>
      </c>
      <c r="G17" s="17">
        <f ca="1">ROUND(2*(G16-$C$7)/$C$8,0)/2+G15</f>
        <v>22205</v>
      </c>
      <c r="Y17">
        <v>2000</v>
      </c>
      <c r="Z17">
        <f t="shared" si="1"/>
        <v>1.0599934985294851E-2</v>
      </c>
    </row>
    <row r="18" spans="1:26" ht="14.25" thickTop="1" thickBot="1" x14ac:dyDescent="0.25">
      <c r="A18" s="18" t="s">
        <v>4</v>
      </c>
      <c r="B18" s="12"/>
      <c r="C18" s="21">
        <f ca="1">+C15</f>
        <v>55888.596699753296</v>
      </c>
      <c r="D18" s="22">
        <f ca="1">+C16</f>
        <v>0.34397960570214747</v>
      </c>
      <c r="F18" s="16" t="s">
        <v>32</v>
      </c>
      <c r="G18" s="25">
        <f ca="1">ROUND(2*(G16-$C$15)/$C$16,0)/2+G15</f>
        <v>12873.5</v>
      </c>
      <c r="Y18">
        <v>2200</v>
      </c>
      <c r="Z18">
        <f t="shared" si="1"/>
        <v>1.0956109722423548E-2</v>
      </c>
    </row>
    <row r="19" spans="1:26" ht="13.5" thickTop="1" x14ac:dyDescent="0.2">
      <c r="F19" s="16" t="s">
        <v>33</v>
      </c>
      <c r="G19" s="20">
        <f ca="1">+$C$15+$C$16*G18-15018.5-$C$5/24</f>
        <v>45298.02648709323</v>
      </c>
      <c r="S19">
        <f>COUNT(S21:S69)</f>
        <v>22</v>
      </c>
      <c r="Y19">
        <v>2400</v>
      </c>
      <c r="Z19">
        <f t="shared" si="1"/>
        <v>9.9085145566593785E-3</v>
      </c>
    </row>
    <row r="20" spans="1:26" ht="1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49</v>
      </c>
      <c r="J20" s="7" t="s">
        <v>27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  <c r="R20" s="42" t="s">
        <v>50</v>
      </c>
      <c r="S20" s="42" t="s">
        <v>52</v>
      </c>
      <c r="T20" s="42" t="s">
        <v>51</v>
      </c>
      <c r="U20" s="42" t="s">
        <v>146</v>
      </c>
      <c r="V20" s="42" t="s">
        <v>152</v>
      </c>
      <c r="Y20">
        <v>2600</v>
      </c>
      <c r="Z20">
        <f t="shared" si="1"/>
        <v>7.5913743726898266E-3</v>
      </c>
    </row>
    <row r="21" spans="1:26" x14ac:dyDescent="0.2">
      <c r="A21" s="32" t="s">
        <v>37</v>
      </c>
      <c r="B21" s="31" t="s">
        <v>35</v>
      </c>
      <c r="C21" s="32">
        <v>52500.103000000003</v>
      </c>
      <c r="D21" s="28"/>
      <c r="E21">
        <f t="shared" ref="E21:E41" si="2">+(C21-C$7)/C$8</f>
        <v>-521.00389580183696</v>
      </c>
      <c r="F21">
        <f t="shared" ref="F21:F41" si="3">ROUND(2*E21,0)/2</f>
        <v>-521</v>
      </c>
      <c r="G21">
        <f t="shared" ref="G21:G41" si="4">+C21-(C$7+F21*C$8)</f>
        <v>-1.3400000025285408E-3</v>
      </c>
      <c r="H21">
        <f>+G21</f>
        <v>-1.3400000025285408E-3</v>
      </c>
      <c r="P21">
        <f t="shared" ref="P21:P41" si="5">+D$11+D$12*F21+D$13*F21^2</f>
        <v>8.5121467000000024E-4</v>
      </c>
      <c r="Q21" s="2">
        <f t="shared" ref="Q21:Q41" si="6">+C21-15018.5</f>
        <v>37481.603000000003</v>
      </c>
      <c r="R21">
        <f t="shared" ref="R21:R41" si="7">+(P21-G21)^2</f>
        <v>4.8014217411043615E-6</v>
      </c>
      <c r="S21">
        <v>1</v>
      </c>
      <c r="T21">
        <f t="shared" ref="T21:T42" si="8">S21*R21</f>
        <v>4.8014217411043615E-6</v>
      </c>
      <c r="U21">
        <f>+G21-P21</f>
        <v>-2.191214672528541E-3</v>
      </c>
      <c r="V21">
        <f>+I$7*SIN(RADIANS(I$8*F21+I$9))</f>
        <v>1.0380775365791616E-3</v>
      </c>
      <c r="Y21">
        <v>2800</v>
      </c>
      <c r="Z21">
        <f t="shared" si="1"/>
        <v>4.3015766363626532E-3</v>
      </c>
    </row>
    <row r="22" spans="1:26" x14ac:dyDescent="0.2">
      <c r="A22" s="34" t="s">
        <v>46</v>
      </c>
      <c r="B22" s="35" t="s">
        <v>42</v>
      </c>
      <c r="C22" s="36">
        <v>52652.307000000001</v>
      </c>
      <c r="D22" s="10"/>
      <c r="E22">
        <f t="shared" si="2"/>
        <v>-78.498953366676133</v>
      </c>
      <c r="F22">
        <f t="shared" si="3"/>
        <v>-78.5</v>
      </c>
      <c r="G22">
        <f t="shared" si="4"/>
        <v>3.5999999818159267E-4</v>
      </c>
      <c r="N22">
        <f t="shared" ref="N22:N35" si="9">+G22</f>
        <v>3.5999999818159267E-4</v>
      </c>
      <c r="P22">
        <f t="shared" si="5"/>
        <v>7.0029340750000005E-4</v>
      </c>
      <c r="Q22" s="2">
        <f t="shared" si="6"/>
        <v>37633.807000000001</v>
      </c>
      <c r="R22">
        <f t="shared" si="7"/>
        <v>1.1579960442554514E-7</v>
      </c>
      <c r="S22">
        <v>1</v>
      </c>
      <c r="T22">
        <f t="shared" si="8"/>
        <v>1.1579960442554514E-7</v>
      </c>
      <c r="U22">
        <f t="shared" ref="U22:U42" si="10">+G22-P22</f>
        <v>-3.4029340931840738E-4</v>
      </c>
      <c r="V22">
        <f t="shared" ref="V22:V42" si="11">+I$7*SIN(RADIANS(I$8*F22+I$9))</f>
        <v>-7.1010096619049858E-3</v>
      </c>
      <c r="Y22">
        <v>3000</v>
      </c>
      <c r="Z22">
        <f t="shared" si="1"/>
        <v>4.6063219102119077E-4</v>
      </c>
    </row>
    <row r="23" spans="1:26" x14ac:dyDescent="0.2">
      <c r="A23" s="34" t="s">
        <v>47</v>
      </c>
      <c r="B23" s="35" t="s">
        <v>42</v>
      </c>
      <c r="C23" s="36">
        <v>52654.369599999998</v>
      </c>
      <c r="D23" s="10"/>
      <c r="E23">
        <f t="shared" si="2"/>
        <v>-72.50232585185617</v>
      </c>
      <c r="F23">
        <f t="shared" si="3"/>
        <v>-72.5</v>
      </c>
      <c r="G23">
        <f t="shared" si="4"/>
        <v>-8.0000000161817297E-4</v>
      </c>
      <c r="N23">
        <f t="shared" si="9"/>
        <v>-8.0000000161817297E-4</v>
      </c>
      <c r="P23">
        <f t="shared" si="5"/>
        <v>7.0327918750000002E-4</v>
      </c>
      <c r="Q23" s="2">
        <f t="shared" si="6"/>
        <v>37635.869599999998</v>
      </c>
      <c r="R23">
        <f t="shared" si="7"/>
        <v>2.259848320435792E-6</v>
      </c>
      <c r="S23">
        <v>1</v>
      </c>
      <c r="T23">
        <f t="shared" si="8"/>
        <v>2.259848320435792E-6</v>
      </c>
      <c r="U23">
        <f t="shared" si="10"/>
        <v>-1.5032791891181731E-3</v>
      </c>
      <c r="V23">
        <f t="shared" si="11"/>
        <v>-7.1912955944019672E-3</v>
      </c>
      <c r="Y23">
        <v>3200</v>
      </c>
      <c r="Z23">
        <f t="shared" si="1"/>
        <v>-3.4393315250688776E-3</v>
      </c>
    </row>
    <row r="24" spans="1:26" x14ac:dyDescent="0.2">
      <c r="A24" s="34" t="s">
        <v>46</v>
      </c>
      <c r="B24" s="35" t="s">
        <v>42</v>
      </c>
      <c r="C24" s="36">
        <v>52655.400600000001</v>
      </c>
      <c r="D24" s="10"/>
      <c r="E24">
        <f t="shared" si="2"/>
        <v>-69.504884288875942</v>
      </c>
      <c r="F24">
        <f t="shared" si="3"/>
        <v>-69.5</v>
      </c>
      <c r="G24">
        <f t="shared" si="4"/>
        <v>-1.680000001215376E-3</v>
      </c>
      <c r="N24">
        <f t="shared" si="9"/>
        <v>-1.680000001215376E-3</v>
      </c>
      <c r="P24">
        <f t="shared" si="5"/>
        <v>7.0482256750000003E-4</v>
      </c>
      <c r="Q24" s="2">
        <f t="shared" si="6"/>
        <v>37636.900600000001</v>
      </c>
      <c r="R24">
        <f t="shared" si="7"/>
        <v>5.687378684254204E-6</v>
      </c>
      <c r="S24">
        <v>1</v>
      </c>
      <c r="T24">
        <f t="shared" si="8"/>
        <v>5.687378684254204E-6</v>
      </c>
      <c r="U24">
        <f t="shared" si="10"/>
        <v>-2.384822568715376E-3</v>
      </c>
      <c r="V24">
        <f t="shared" si="11"/>
        <v>-7.2361248680205444E-3</v>
      </c>
      <c r="Y24">
        <v>3400</v>
      </c>
      <c r="Z24">
        <f t="shared" si="1"/>
        <v>-6.8986251307564112E-3</v>
      </c>
    </row>
    <row r="25" spans="1:26" x14ac:dyDescent="0.2">
      <c r="A25" s="34" t="s">
        <v>46</v>
      </c>
      <c r="B25" s="35" t="s">
        <v>42</v>
      </c>
      <c r="C25" s="36">
        <v>52663.314299999998</v>
      </c>
      <c r="D25" s="10"/>
      <c r="E25">
        <f t="shared" si="2"/>
        <v>-46.497267124097093</v>
      </c>
      <c r="F25">
        <f t="shared" si="3"/>
        <v>-46.5</v>
      </c>
      <c r="G25">
        <f t="shared" si="4"/>
        <v>9.399999980814755E-4</v>
      </c>
      <c r="N25">
        <f t="shared" si="9"/>
        <v>9.399999980814755E-4</v>
      </c>
      <c r="P25">
        <f t="shared" si="5"/>
        <v>7.177734075E-4</v>
      </c>
      <c r="Q25" s="2">
        <f t="shared" si="6"/>
        <v>37644.814299999998</v>
      </c>
      <c r="R25">
        <f t="shared" si="7"/>
        <v>4.9384657561466736E-8</v>
      </c>
      <c r="S25">
        <v>1</v>
      </c>
      <c r="T25">
        <f t="shared" si="8"/>
        <v>4.9384657561466736E-8</v>
      </c>
      <c r="U25">
        <f t="shared" si="10"/>
        <v>2.222265905814755E-4</v>
      </c>
      <c r="V25">
        <f t="shared" si="11"/>
        <v>-7.5727149751714604E-3</v>
      </c>
      <c r="Y25">
        <v>3600</v>
      </c>
      <c r="Z25">
        <f t="shared" si="1"/>
        <v>-9.4740208406355816E-3</v>
      </c>
    </row>
    <row r="26" spans="1:26" x14ac:dyDescent="0.2">
      <c r="A26" s="34" t="s">
        <v>46</v>
      </c>
      <c r="B26" s="35" t="s">
        <v>42</v>
      </c>
      <c r="C26" s="36">
        <v>52664.347099999999</v>
      </c>
      <c r="D26" s="10"/>
      <c r="E26">
        <f t="shared" si="2"/>
        <v>-43.494592394474864</v>
      </c>
      <c r="F26">
        <f t="shared" si="3"/>
        <v>-43.5</v>
      </c>
      <c r="G26">
        <f t="shared" si="4"/>
        <v>1.8599999966681935E-3</v>
      </c>
      <c r="N26">
        <f t="shared" si="9"/>
        <v>1.8599999966681935E-3</v>
      </c>
      <c r="P26">
        <f t="shared" si="5"/>
        <v>7.1960850750000009E-4</v>
      </c>
      <c r="Q26" s="2">
        <f t="shared" si="6"/>
        <v>37645.847099999999</v>
      </c>
      <c r="R26">
        <f t="shared" si="7"/>
        <v>1.30049274856725E-6</v>
      </c>
      <c r="S26">
        <v>1</v>
      </c>
      <c r="T26">
        <f t="shared" si="8"/>
        <v>1.30049274856725E-6</v>
      </c>
      <c r="U26">
        <f t="shared" si="10"/>
        <v>1.1403914891681935E-3</v>
      </c>
      <c r="V26">
        <f t="shared" si="11"/>
        <v>-7.6156739518394015E-3</v>
      </c>
      <c r="Y26">
        <v>3800</v>
      </c>
      <c r="Z26">
        <f t="shared" si="1"/>
        <v>-1.0835541767183135E-2</v>
      </c>
    </row>
    <row r="27" spans="1:26" x14ac:dyDescent="0.2">
      <c r="A27" s="34" t="s">
        <v>46</v>
      </c>
      <c r="B27" s="35" t="s">
        <v>42</v>
      </c>
      <c r="C27" s="36">
        <v>52665.376100000001</v>
      </c>
      <c r="D27" s="10"/>
      <c r="E27">
        <f t="shared" si="2"/>
        <v>-40.502965461103919</v>
      </c>
      <c r="F27">
        <f t="shared" si="3"/>
        <v>-40.5</v>
      </c>
      <c r="G27">
        <f t="shared" si="4"/>
        <v>-1.0200000033364631E-3</v>
      </c>
      <c r="N27">
        <f t="shared" si="9"/>
        <v>-1.0200000033364631E-3</v>
      </c>
      <c r="P27">
        <f t="shared" si="5"/>
        <v>7.2147726750000001E-4</v>
      </c>
      <c r="Q27" s="2">
        <f t="shared" si="6"/>
        <v>37646.876100000001</v>
      </c>
      <c r="R27">
        <f t="shared" si="7"/>
        <v>3.0327430848400155E-6</v>
      </c>
      <c r="S27">
        <v>1</v>
      </c>
      <c r="T27">
        <f t="shared" si="8"/>
        <v>3.0327430848400155E-6</v>
      </c>
      <c r="U27">
        <f t="shared" si="10"/>
        <v>-1.741477270836463E-3</v>
      </c>
      <c r="V27">
        <f t="shared" si="11"/>
        <v>-7.6584109955180066E-3</v>
      </c>
      <c r="Y27">
        <v>4000</v>
      </c>
      <c r="Z27">
        <f t="shared" si="1"/>
        <v>-1.0808740761979765E-2</v>
      </c>
    </row>
    <row r="28" spans="1:26" x14ac:dyDescent="0.2">
      <c r="A28" s="34" t="s">
        <v>46</v>
      </c>
      <c r="B28" s="35" t="s">
        <v>35</v>
      </c>
      <c r="C28" s="36">
        <v>52668.300999999999</v>
      </c>
      <c r="D28" s="10"/>
      <c r="E28">
        <f t="shared" si="2"/>
        <v>-31.999360390752248</v>
      </c>
      <c r="F28">
        <f t="shared" si="3"/>
        <v>-32</v>
      </c>
      <c r="G28">
        <f t="shared" si="4"/>
        <v>2.1999999444233254E-4</v>
      </c>
      <c r="N28">
        <f t="shared" si="9"/>
        <v>2.1999999444233254E-4</v>
      </c>
      <c r="P28">
        <f t="shared" si="5"/>
        <v>7.2695487999999999E-4</v>
      </c>
      <c r="Q28" s="2">
        <f t="shared" si="6"/>
        <v>37649.800999999999</v>
      </c>
      <c r="R28">
        <f t="shared" si="7"/>
        <v>2.5700325599078771E-7</v>
      </c>
      <c r="S28">
        <v>1</v>
      </c>
      <c r="T28">
        <f t="shared" si="8"/>
        <v>2.5700325599078771E-7</v>
      </c>
      <c r="U28">
        <f t="shared" si="10"/>
        <v>-5.0695488555766745E-4</v>
      </c>
      <c r="V28">
        <f t="shared" si="11"/>
        <v>-7.778283196098976E-3</v>
      </c>
      <c r="Y28">
        <v>4200</v>
      </c>
      <c r="Z28">
        <f t="shared" si="1"/>
        <v>-9.3970517486922506E-3</v>
      </c>
    </row>
    <row r="29" spans="1:26" x14ac:dyDescent="0.2">
      <c r="A29" s="34" t="s">
        <v>47</v>
      </c>
      <c r="B29" s="35" t="s">
        <v>35</v>
      </c>
      <c r="C29" s="36">
        <v>52669.331299999998</v>
      </c>
      <c r="D29" s="10"/>
      <c r="E29">
        <f t="shared" si="2"/>
        <v>-29.003953948146908</v>
      </c>
      <c r="F29">
        <f t="shared" si="3"/>
        <v>-29</v>
      </c>
      <c r="G29">
        <f t="shared" si="4"/>
        <v>-1.3600000020232983E-3</v>
      </c>
      <c r="N29">
        <f t="shared" si="9"/>
        <v>-1.3600000020232983E-3</v>
      </c>
      <c r="P29">
        <f t="shared" si="5"/>
        <v>7.2895266999999998E-4</v>
      </c>
      <c r="Q29" s="2">
        <f t="shared" si="6"/>
        <v>37650.831299999998</v>
      </c>
      <c r="R29">
        <f t="shared" si="7"/>
        <v>4.3637232659532782E-6</v>
      </c>
      <c r="S29">
        <v>1</v>
      </c>
      <c r="T29">
        <f t="shared" si="8"/>
        <v>4.3637232659532782E-6</v>
      </c>
      <c r="U29">
        <f t="shared" si="10"/>
        <v>-2.0889526720232984E-3</v>
      </c>
      <c r="V29">
        <f t="shared" si="11"/>
        <v>-7.8201580162095795E-3</v>
      </c>
      <c r="Y29">
        <v>4400</v>
      </c>
      <c r="Z29">
        <f t="shared" si="1"/>
        <v>-6.781349745854E-3</v>
      </c>
    </row>
    <row r="30" spans="1:26" x14ac:dyDescent="0.2">
      <c r="A30" s="34" t="s">
        <v>47</v>
      </c>
      <c r="B30" s="35" t="s">
        <v>35</v>
      </c>
      <c r="C30" s="36">
        <v>52679.303699999997</v>
      </c>
      <c r="D30" s="10"/>
      <c r="E30">
        <f t="shared" si="2"/>
        <v>-1.1047796272436714E-2</v>
      </c>
      <c r="F30">
        <f t="shared" si="3"/>
        <v>0</v>
      </c>
      <c r="G30">
        <f t="shared" si="4"/>
        <v>-3.8000000058673322E-3</v>
      </c>
      <c r="N30">
        <f t="shared" si="9"/>
        <v>-3.8000000058673322E-3</v>
      </c>
      <c r="P30">
        <f t="shared" si="5"/>
        <v>7.5000000000000002E-4</v>
      </c>
      <c r="Q30" s="2">
        <f t="shared" si="6"/>
        <v>37660.803699999997</v>
      </c>
      <c r="R30">
        <f t="shared" si="7"/>
        <v>2.0702500053392722E-5</v>
      </c>
      <c r="S30">
        <v>1</v>
      </c>
      <c r="T30">
        <f t="shared" si="8"/>
        <v>2.0702500053392722E-5</v>
      </c>
      <c r="U30">
        <f t="shared" si="10"/>
        <v>-4.550000005867332E-3</v>
      </c>
      <c r="V30">
        <f t="shared" si="11"/>
        <v>-8.2130200051393071E-3</v>
      </c>
      <c r="Y30">
        <v>4600</v>
      </c>
      <c r="Z30">
        <f t="shared" si="1"/>
        <v>-3.2967759522617122E-3</v>
      </c>
    </row>
    <row r="31" spans="1:26" x14ac:dyDescent="0.2">
      <c r="A31" s="34" t="s">
        <v>48</v>
      </c>
      <c r="B31" s="35" t="s">
        <v>35</v>
      </c>
      <c r="C31" s="36">
        <v>53638.985000000001</v>
      </c>
      <c r="D31" s="10"/>
      <c r="E31">
        <f t="shared" si="2"/>
        <v>2790.0846028607921</v>
      </c>
      <c r="F31">
        <f t="shared" si="3"/>
        <v>2790</v>
      </c>
      <c r="G31">
        <f t="shared" si="4"/>
        <v>2.9099999999743886E-2</v>
      </c>
      <c r="N31">
        <f t="shared" si="9"/>
        <v>2.9099999999743886E-2</v>
      </c>
      <c r="P31">
        <f t="shared" si="5"/>
        <v>1.7482467000000002E-2</v>
      </c>
      <c r="Q31" s="2">
        <f t="shared" si="6"/>
        <v>38620.485000000001</v>
      </c>
      <c r="R31">
        <f t="shared" si="7"/>
        <v>1.3496707300013816E-4</v>
      </c>
      <c r="S31">
        <v>1</v>
      </c>
      <c r="T31">
        <f t="shared" si="8"/>
        <v>1.3496707300013816E-4</v>
      </c>
      <c r="U31">
        <f t="shared" si="10"/>
        <v>1.1617532999743885E-2</v>
      </c>
      <c r="V31">
        <f t="shared" si="11"/>
        <v>4.4830460952081461E-3</v>
      </c>
      <c r="Y31">
        <v>4800</v>
      </c>
      <c r="Z31">
        <f t="shared" si="1"/>
        <v>6.1020278027478316E-4</v>
      </c>
    </row>
    <row r="32" spans="1:26" x14ac:dyDescent="0.2">
      <c r="A32" s="34" t="s">
        <v>48</v>
      </c>
      <c r="B32" s="35" t="s">
        <v>42</v>
      </c>
      <c r="C32" s="36">
        <v>53639.834999999999</v>
      </c>
      <c r="D32" s="10"/>
      <c r="E32">
        <f t="shared" si="2"/>
        <v>2792.5558204442277</v>
      </c>
      <c r="F32">
        <f t="shared" si="3"/>
        <v>2792.5</v>
      </c>
      <c r="G32">
        <f t="shared" si="4"/>
        <v>1.9199999995180406E-2</v>
      </c>
      <c r="N32">
        <f t="shared" si="9"/>
        <v>1.9199999995180406E-2</v>
      </c>
      <c r="P32">
        <f t="shared" si="5"/>
        <v>1.7510515187500002E-2</v>
      </c>
      <c r="Q32" s="2">
        <f t="shared" si="6"/>
        <v>38621.334999999999</v>
      </c>
      <c r="R32">
        <f t="shared" si="7"/>
        <v>2.8543589153828893E-6</v>
      </c>
      <c r="S32">
        <v>1</v>
      </c>
      <c r="T32">
        <f t="shared" si="8"/>
        <v>2.8543589153828893E-6</v>
      </c>
      <c r="U32">
        <f t="shared" si="10"/>
        <v>1.6894848076804032E-3</v>
      </c>
      <c r="V32">
        <f t="shared" si="11"/>
        <v>4.4378125264638371E-3</v>
      </c>
      <c r="Y32">
        <v>5000</v>
      </c>
      <c r="Z32">
        <f t="shared" si="1"/>
        <v>4.4389982598762754E-3</v>
      </c>
    </row>
    <row r="33" spans="1:26" x14ac:dyDescent="0.2">
      <c r="A33" s="34" t="s">
        <v>48</v>
      </c>
      <c r="B33" s="35" t="s">
        <v>42</v>
      </c>
      <c r="C33" s="36">
        <v>53641.905500000001</v>
      </c>
      <c r="D33" s="10"/>
      <c r="E33">
        <f t="shared" si="2"/>
        <v>2798.5754157460115</v>
      </c>
      <c r="F33">
        <f t="shared" si="3"/>
        <v>2798.5</v>
      </c>
      <c r="G33">
        <f t="shared" si="4"/>
        <v>2.5939999999536667E-2</v>
      </c>
      <c r="N33">
        <f t="shared" si="9"/>
        <v>2.5939999999536667E-2</v>
      </c>
      <c r="P33">
        <f t="shared" si="5"/>
        <v>1.7577926207500004E-2</v>
      </c>
      <c r="Q33" s="2">
        <f t="shared" si="6"/>
        <v>38623.405500000001</v>
      </c>
      <c r="R33">
        <f t="shared" si="7"/>
        <v>6.992427810346642E-5</v>
      </c>
      <c r="S33">
        <v>1</v>
      </c>
      <c r="T33">
        <f t="shared" si="8"/>
        <v>6.992427810346642E-5</v>
      </c>
      <c r="U33">
        <f t="shared" si="10"/>
        <v>8.3620737920366631E-3</v>
      </c>
      <c r="V33">
        <f t="shared" si="11"/>
        <v>4.3288872871150453E-3</v>
      </c>
      <c r="Y33">
        <v>5200</v>
      </c>
      <c r="Z33">
        <f t="shared" si="1"/>
        <v>7.6990396548546397E-3</v>
      </c>
    </row>
    <row r="34" spans="1:26" x14ac:dyDescent="0.2">
      <c r="A34" s="34" t="s">
        <v>48</v>
      </c>
      <c r="B34" s="35" t="s">
        <v>35</v>
      </c>
      <c r="C34" s="36">
        <v>53643.797599999998</v>
      </c>
      <c r="D34" s="10"/>
      <c r="E34">
        <f t="shared" si="2"/>
        <v>2804.0763460867411</v>
      </c>
      <c r="F34">
        <f t="shared" si="3"/>
        <v>2804</v>
      </c>
      <c r="G34">
        <f t="shared" si="4"/>
        <v>2.6259999998728745E-2</v>
      </c>
      <c r="N34">
        <f t="shared" si="9"/>
        <v>2.6259999998728745E-2</v>
      </c>
      <c r="P34">
        <f t="shared" si="5"/>
        <v>1.7639837920000002E-2</v>
      </c>
      <c r="Q34" s="2">
        <f t="shared" si="6"/>
        <v>38625.297599999998</v>
      </c>
      <c r="R34">
        <f t="shared" si="7"/>
        <v>7.4307194263553044E-5</v>
      </c>
      <c r="S34">
        <v>1</v>
      </c>
      <c r="T34">
        <f t="shared" si="8"/>
        <v>7.4307194263553044E-5</v>
      </c>
      <c r="U34">
        <f t="shared" si="10"/>
        <v>8.6201620787287429E-3</v>
      </c>
      <c r="V34">
        <f t="shared" si="11"/>
        <v>4.2285955637121628E-3</v>
      </c>
      <c r="Y34">
        <v>5400</v>
      </c>
      <c r="Z34">
        <f t="shared" si="1"/>
        <v>9.9726287029252136E-3</v>
      </c>
    </row>
    <row r="35" spans="1:26" x14ac:dyDescent="0.2">
      <c r="A35" s="34" t="s">
        <v>48</v>
      </c>
      <c r="B35" s="35" t="s">
        <v>42</v>
      </c>
      <c r="C35" s="36">
        <v>53643.964200000002</v>
      </c>
      <c r="D35" s="10"/>
      <c r="E35">
        <f t="shared" si="2"/>
        <v>2804.5607047331073</v>
      </c>
      <c r="F35">
        <f t="shared" si="3"/>
        <v>2804.5</v>
      </c>
      <c r="G35">
        <f t="shared" si="4"/>
        <v>2.0879999996395782E-2</v>
      </c>
      <c r="N35">
        <f t="shared" si="9"/>
        <v>2.0879999996395782E-2</v>
      </c>
      <c r="P35">
        <f t="shared" si="5"/>
        <v>1.7645471867500002E-2</v>
      </c>
      <c r="Q35" s="2">
        <f t="shared" si="6"/>
        <v>38625.464200000002</v>
      </c>
      <c r="R35">
        <f t="shared" si="7"/>
        <v>1.0462172216618035E-5</v>
      </c>
      <c r="S35">
        <v>1</v>
      </c>
      <c r="T35">
        <f t="shared" si="8"/>
        <v>1.0462172216618035E-5</v>
      </c>
      <c r="U35">
        <f t="shared" si="10"/>
        <v>3.2345281288957799E-3</v>
      </c>
      <c r="V35">
        <f t="shared" si="11"/>
        <v>4.2194574484869579E-3</v>
      </c>
      <c r="Y35">
        <v>5600</v>
      </c>
      <c r="Z35">
        <f t="shared" si="1"/>
        <v>1.0968458000448572E-2</v>
      </c>
    </row>
    <row r="36" spans="1:26" x14ac:dyDescent="0.2">
      <c r="A36" t="s">
        <v>45</v>
      </c>
      <c r="B36" s="3" t="s">
        <v>35</v>
      </c>
      <c r="C36" s="10">
        <v>54074.100100000003</v>
      </c>
      <c r="D36" s="10">
        <v>1E-3</v>
      </c>
      <c r="E36">
        <f t="shared" si="2"/>
        <v>4055.1011745551828</v>
      </c>
      <c r="F36">
        <f t="shared" si="3"/>
        <v>4055</v>
      </c>
      <c r="G36">
        <f t="shared" si="4"/>
        <v>3.4800000001268927E-2</v>
      </c>
      <c r="I36">
        <f>+G36</f>
        <v>3.4800000001268927E-2</v>
      </c>
      <c r="P36">
        <f t="shared" si="5"/>
        <v>3.4661356750000004E-2</v>
      </c>
      <c r="Q36" s="2">
        <f t="shared" si="6"/>
        <v>39055.600100000003</v>
      </c>
      <c r="R36">
        <f t="shared" si="7"/>
        <v>1.9221951122417754E-8</v>
      </c>
      <c r="S36">
        <v>0.6</v>
      </c>
      <c r="T36">
        <f t="shared" si="8"/>
        <v>1.1533170673450652E-8</v>
      </c>
      <c r="U36">
        <f t="shared" si="10"/>
        <v>1.3864325126892313E-4</v>
      </c>
      <c r="V36">
        <f t="shared" si="11"/>
        <v>-1.055405138839551E-2</v>
      </c>
      <c r="Y36">
        <v>5800</v>
      </c>
      <c r="Z36">
        <f t="shared" si="1"/>
        <v>1.0558935251281381E-2</v>
      </c>
    </row>
    <row r="37" spans="1:26" x14ac:dyDescent="0.2">
      <c r="A37" t="s">
        <v>45</v>
      </c>
      <c r="B37" s="3" t="s">
        <v>35</v>
      </c>
      <c r="C37" s="10">
        <v>54091.991300000002</v>
      </c>
      <c r="D37" s="10">
        <v>1.1000000000000001E-3</v>
      </c>
      <c r="E37">
        <f t="shared" si="2"/>
        <v>4107.1165251773427</v>
      </c>
      <c r="F37">
        <f t="shared" si="3"/>
        <v>4107</v>
      </c>
      <c r="G37">
        <f t="shared" si="4"/>
        <v>4.0079999998852145E-2</v>
      </c>
      <c r="I37">
        <f>+G37</f>
        <v>4.0079999998852145E-2</v>
      </c>
      <c r="P37">
        <f t="shared" si="5"/>
        <v>3.5495589630000005E-2</v>
      </c>
      <c r="Q37" s="2">
        <f t="shared" si="6"/>
        <v>39073.491300000002</v>
      </c>
      <c r="R37">
        <f t="shared" si="7"/>
        <v>2.1016818430039018E-5</v>
      </c>
      <c r="S37">
        <v>1</v>
      </c>
      <c r="T37">
        <f t="shared" si="8"/>
        <v>2.1016818430039018E-5</v>
      </c>
      <c r="U37">
        <f t="shared" si="10"/>
        <v>4.5844103688521404E-3</v>
      </c>
      <c r="V37">
        <f t="shared" si="11"/>
        <v>-1.021820645759081E-2</v>
      </c>
      <c r="Y37">
        <v>6000</v>
      </c>
      <c r="Z37">
        <f t="shared" si="1"/>
        <v>8.7965312433579829E-3</v>
      </c>
    </row>
    <row r="38" spans="1:26" x14ac:dyDescent="0.2">
      <c r="A38" t="s">
        <v>45</v>
      </c>
      <c r="B38" s="3" t="s">
        <v>42</v>
      </c>
      <c r="C38" s="10">
        <v>54439.236199999999</v>
      </c>
      <c r="D38" s="10">
        <v>1.1999999999999999E-3</v>
      </c>
      <c r="E38">
        <f t="shared" si="2"/>
        <v>5116.666763577151</v>
      </c>
      <c r="F38">
        <f t="shared" si="3"/>
        <v>5116.5</v>
      </c>
      <c r="G38">
        <f t="shared" si="4"/>
        <v>5.7359999998880085E-2</v>
      </c>
      <c r="I38">
        <f>+G38</f>
        <v>5.7359999998880085E-2</v>
      </c>
      <c r="P38">
        <f t="shared" si="5"/>
        <v>5.369480010750001E-2</v>
      </c>
      <c r="Q38" s="2">
        <f t="shared" si="6"/>
        <v>39420.736199999999</v>
      </c>
      <c r="R38">
        <f t="shared" si="7"/>
        <v>1.3433690243772512E-5</v>
      </c>
      <c r="S38">
        <v>1</v>
      </c>
      <c r="T38">
        <f t="shared" si="8"/>
        <v>1.3433690243772512E-5</v>
      </c>
      <c r="U38">
        <f t="shared" si="10"/>
        <v>3.6651998913800748E-3</v>
      </c>
      <c r="V38">
        <f t="shared" si="11"/>
        <v>6.4362705037934688E-3</v>
      </c>
      <c r="Y38">
        <v>6200</v>
      </c>
      <c r="Z38">
        <f t="shared" si="1"/>
        <v>5.9070569411302631E-3</v>
      </c>
    </row>
    <row r="39" spans="1:26" x14ac:dyDescent="0.2">
      <c r="A39" t="s">
        <v>45</v>
      </c>
      <c r="B39" s="3" t="s">
        <v>35</v>
      </c>
      <c r="C39" s="10">
        <v>54468.993900000001</v>
      </c>
      <c r="D39" s="10">
        <v>1.5E-3</v>
      </c>
      <c r="E39">
        <f t="shared" si="2"/>
        <v>5203.1817653215458</v>
      </c>
      <c r="F39">
        <f t="shared" si="3"/>
        <v>5203</v>
      </c>
      <c r="G39">
        <f t="shared" si="4"/>
        <v>6.2519999999494758E-2</v>
      </c>
      <c r="I39">
        <f>+G39</f>
        <v>6.2519999999494758E-2</v>
      </c>
      <c r="P39">
        <f t="shared" si="5"/>
        <v>5.5431500830000008E-2</v>
      </c>
      <c r="Q39" s="2">
        <f t="shared" si="6"/>
        <v>39450.493900000001</v>
      </c>
      <c r="R39">
        <f t="shared" si="7"/>
        <v>5.0246820475927758E-5</v>
      </c>
      <c r="S39">
        <v>1</v>
      </c>
      <c r="T39">
        <f t="shared" si="8"/>
        <v>5.0246820475927758E-5</v>
      </c>
      <c r="U39">
        <f t="shared" si="10"/>
        <v>7.0884991694947497E-3</v>
      </c>
      <c r="V39">
        <f t="shared" si="11"/>
        <v>7.7413391055258613E-3</v>
      </c>
      <c r="Y39">
        <v>6400</v>
      </c>
      <c r="Z39">
        <f t="shared" si="1"/>
        <v>2.2607310776533666E-3</v>
      </c>
    </row>
    <row r="40" spans="1:26" ht="13.5" thickBot="1" x14ac:dyDescent="0.25">
      <c r="A40" s="90" t="s">
        <v>45</v>
      </c>
      <c r="B40" s="4" t="s">
        <v>42</v>
      </c>
      <c r="C40" s="91">
        <v>54469.1659</v>
      </c>
      <c r="D40" s="91">
        <v>8.9999999999999998E-4</v>
      </c>
      <c r="E40">
        <f t="shared" si="2"/>
        <v>5203.6818234678376</v>
      </c>
      <c r="F40">
        <f t="shared" si="3"/>
        <v>5203.5</v>
      </c>
      <c r="G40">
        <f t="shared" si="4"/>
        <v>6.2539999998989515E-2</v>
      </c>
      <c r="I40">
        <f>+G40</f>
        <v>6.2539999998989515E-2</v>
      </c>
      <c r="O40">
        <f ca="1">+C$11+C$12*$F40</f>
        <v>6.1496823382671678E-2</v>
      </c>
      <c r="P40">
        <f t="shared" si="5"/>
        <v>5.544162090750001E-2</v>
      </c>
      <c r="Q40" s="2">
        <f t="shared" si="6"/>
        <v>39450.6659</v>
      </c>
      <c r="R40">
        <f t="shared" si="7"/>
        <v>5.0386985726495378E-5</v>
      </c>
      <c r="S40">
        <v>1</v>
      </c>
      <c r="T40">
        <f t="shared" si="8"/>
        <v>5.0386985726495378E-5</v>
      </c>
      <c r="U40">
        <f t="shared" si="10"/>
        <v>7.0983790914895054E-3</v>
      </c>
      <c r="V40">
        <f t="shared" si="11"/>
        <v>7.7483671143104924E-3</v>
      </c>
      <c r="Y40">
        <v>6600</v>
      </c>
      <c r="Z40">
        <f t="shared" si="1"/>
        <v>-1.6752547404740893E-3</v>
      </c>
    </row>
    <row r="41" spans="1:26" x14ac:dyDescent="0.2">
      <c r="A41" s="28" t="s">
        <v>41</v>
      </c>
      <c r="B41" s="33" t="s">
        <v>42</v>
      </c>
      <c r="C41" s="28">
        <v>54794.7402</v>
      </c>
      <c r="D41" s="28">
        <v>4.0000000000000002E-4</v>
      </c>
      <c r="E41">
        <f t="shared" si="2"/>
        <v>6150.2288056750713</v>
      </c>
      <c r="F41">
        <f t="shared" si="3"/>
        <v>6150</v>
      </c>
      <c r="G41">
        <f t="shared" si="4"/>
        <v>7.8699999998207204E-2</v>
      </c>
      <c r="J41">
        <f>+G41</f>
        <v>7.8699999998207204E-2</v>
      </c>
      <c r="O41">
        <f ca="1">+C$11+C$12*$F41</f>
        <v>8.005362046528583E-2</v>
      </c>
      <c r="P41">
        <f t="shared" si="5"/>
        <v>7.6275075000000012E-2</v>
      </c>
      <c r="Q41" s="2">
        <f t="shared" si="6"/>
        <v>39776.2402</v>
      </c>
      <c r="R41">
        <f t="shared" si="7"/>
        <v>5.8802612469301519E-6</v>
      </c>
      <c r="S41">
        <v>1</v>
      </c>
      <c r="T41">
        <f t="shared" si="8"/>
        <v>5.8802612469301519E-6</v>
      </c>
      <c r="U41">
        <f t="shared" si="10"/>
        <v>2.4249249982071924E-3</v>
      </c>
      <c r="V41">
        <f t="shared" si="11"/>
        <v>6.7169193545642443E-3</v>
      </c>
      <c r="Y41">
        <v>6800</v>
      </c>
      <c r="Z41">
        <f t="shared" si="1"/>
        <v>-5.3965957399627904E-3</v>
      </c>
    </row>
    <row r="42" spans="1:26" x14ac:dyDescent="0.2">
      <c r="A42" s="86" t="s">
        <v>145</v>
      </c>
      <c r="B42" s="87" t="s">
        <v>42</v>
      </c>
      <c r="C42" s="86">
        <v>55888.769</v>
      </c>
      <c r="D42" s="86">
        <v>2E-3</v>
      </c>
      <c r="E42">
        <f>+(C42-C$7)/C$8</f>
        <v>9330.9149319688277</v>
      </c>
      <c r="F42">
        <f>ROUND(2*E42,0)/2-0.5</f>
        <v>9330.5</v>
      </c>
      <c r="G42">
        <f>+C42-(C$7+F42*C$8)</f>
        <v>0.14271999999618856</v>
      </c>
      <c r="J42">
        <f>+G42</f>
        <v>0.14271999999618856</v>
      </c>
      <c r="O42">
        <f ca="1">+C$11+C$12*$F42</f>
        <v>0.14240955614542772</v>
      </c>
      <c r="P42">
        <f>+D$11+D$12*F42+D$13*F42^2</f>
        <v>0.17082668056750003</v>
      </c>
      <c r="Q42" s="2">
        <f>+C42-15018.5</f>
        <v>40870.269</v>
      </c>
      <c r="R42">
        <f>+(P42-G42)^2</f>
        <v>7.8998549273773743E-4</v>
      </c>
      <c r="S42">
        <v>0.3</v>
      </c>
      <c r="T42">
        <f t="shared" si="8"/>
        <v>2.3699564782132121E-4</v>
      </c>
      <c r="U42">
        <f t="shared" si="10"/>
        <v>-2.8106680571311465E-2</v>
      </c>
      <c r="V42">
        <f t="shared" si="11"/>
        <v>1.0318472407594441E-2</v>
      </c>
      <c r="Y42">
        <v>7000</v>
      </c>
      <c r="Z42">
        <f t="shared" si="1"/>
        <v>-8.4264888743087463E-3</v>
      </c>
    </row>
    <row r="43" spans="1:26" x14ac:dyDescent="0.2">
      <c r="A43" s="34"/>
      <c r="B43" s="35"/>
      <c r="C43" s="36"/>
      <c r="D43" s="10"/>
      <c r="Q43" s="2"/>
      <c r="Y43">
        <v>7200</v>
      </c>
      <c r="Z43">
        <f t="shared" si="1"/>
        <v>-1.0376724012476872E-2</v>
      </c>
    </row>
    <row r="44" spans="1:26" x14ac:dyDescent="0.2">
      <c r="A44" s="34"/>
      <c r="B44" s="35"/>
      <c r="C44" s="36"/>
      <c r="D44" s="10"/>
      <c r="Q44" s="2"/>
      <c r="Y44">
        <v>7400</v>
      </c>
      <c r="Z44">
        <f t="shared" si="1"/>
        <v>-1.0997424011951754E-2</v>
      </c>
    </row>
    <row r="45" spans="1:26" x14ac:dyDescent="0.2">
      <c r="A45" s="34"/>
      <c r="B45" s="35"/>
      <c r="C45" s="36"/>
      <c r="D45" s="10"/>
      <c r="Q45" s="2"/>
      <c r="Y45">
        <v>7600</v>
      </c>
      <c r="Z45">
        <f t="shared" si="1"/>
        <v>-1.0209060646012095E-2</v>
      </c>
    </row>
    <row r="46" spans="1:26" x14ac:dyDescent="0.2">
      <c r="A46" s="34"/>
      <c r="B46" s="35"/>
      <c r="C46" s="36"/>
      <c r="D46" s="10"/>
      <c r="Q46" s="2"/>
      <c r="Y46">
        <v>7800</v>
      </c>
      <c r="Z46">
        <f t="shared" si="1"/>
        <v>-8.1126442909399046E-3</v>
      </c>
    </row>
    <row r="47" spans="1:26" x14ac:dyDescent="0.2">
      <c r="C47" s="10"/>
      <c r="D47" s="10"/>
      <c r="Y47">
        <v>8000</v>
      </c>
      <c r="Z47">
        <f t="shared" si="1"/>
        <v>-4.9767818024296267E-3</v>
      </c>
    </row>
    <row r="48" spans="1:26" x14ac:dyDescent="0.2">
      <c r="C48" s="10"/>
      <c r="D48" s="10"/>
      <c r="Y48">
        <v>8200</v>
      </c>
      <c r="Z48">
        <f t="shared" si="1"/>
        <v>-1.2032608124516819E-3</v>
      </c>
    </row>
    <row r="49" spans="3:26" x14ac:dyDescent="0.2">
      <c r="C49" s="10"/>
      <c r="D49" s="10"/>
      <c r="Y49">
        <v>8400</v>
      </c>
      <c r="Z49">
        <f t="shared" si="1"/>
        <v>2.72442998383927E-3</v>
      </c>
    </row>
    <row r="50" spans="3:26" x14ac:dyDescent="0.2">
      <c r="C50" s="10"/>
      <c r="D50" s="10"/>
      <c r="Y50">
        <v>8600</v>
      </c>
      <c r="Z50">
        <f t="shared" si="1"/>
        <v>6.303048626715671E-3</v>
      </c>
    </row>
    <row r="51" spans="3:26" x14ac:dyDescent="0.2">
      <c r="C51" s="10"/>
      <c r="D51" s="10"/>
      <c r="Y51">
        <v>8800</v>
      </c>
      <c r="Z51">
        <f t="shared" si="1"/>
        <v>9.0740786105861365E-3</v>
      </c>
    </row>
    <row r="52" spans="3:26" x14ac:dyDescent="0.2">
      <c r="C52" s="10"/>
      <c r="D52" s="10"/>
      <c r="Y52">
        <v>9000</v>
      </c>
      <c r="Z52">
        <f t="shared" si="1"/>
        <v>1.0682477079006001E-2</v>
      </c>
    </row>
    <row r="53" spans="3:26" x14ac:dyDescent="0.2">
      <c r="C53" s="10"/>
      <c r="D53" s="10"/>
      <c r="Y53">
        <v>9200</v>
      </c>
      <c r="Z53">
        <f t="shared" si="1"/>
        <v>1.0922165285136284E-2</v>
      </c>
    </row>
    <row r="54" spans="3:26" x14ac:dyDescent="0.2">
      <c r="C54" s="10"/>
      <c r="D54" s="10"/>
    </row>
    <row r="55" spans="3:26" x14ac:dyDescent="0.2">
      <c r="C55" s="10"/>
      <c r="D55" s="10"/>
    </row>
    <row r="56" spans="3:26" x14ac:dyDescent="0.2">
      <c r="C56" s="10"/>
      <c r="D56" s="10"/>
    </row>
    <row r="57" spans="3:26" x14ac:dyDescent="0.2">
      <c r="C57" s="10"/>
      <c r="D57" s="10"/>
    </row>
    <row r="58" spans="3:26" x14ac:dyDescent="0.2">
      <c r="C58" s="10"/>
      <c r="D58" s="10"/>
    </row>
    <row r="59" spans="3:26" x14ac:dyDescent="0.2">
      <c r="C59" s="10"/>
      <c r="D59" s="10"/>
    </row>
    <row r="60" spans="3:26" x14ac:dyDescent="0.2">
      <c r="C60" s="10"/>
      <c r="D60" s="10"/>
    </row>
    <row r="61" spans="3:26" x14ac:dyDescent="0.2">
      <c r="C61" s="10"/>
      <c r="D61" s="10"/>
    </row>
    <row r="62" spans="3:26" x14ac:dyDescent="0.2">
      <c r="C62" s="10"/>
      <c r="D62" s="10"/>
    </row>
    <row r="63" spans="3:26" x14ac:dyDescent="0.2">
      <c r="C63" s="10"/>
      <c r="D63" s="10"/>
    </row>
    <row r="64" spans="3:26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Q_fit</vt:lpstr>
      <vt:lpstr>Active 2</vt:lpstr>
      <vt:lpstr>Q_fit (2)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2024-01-06T07:26:37Z</dcterms:modified>
</cp:coreProperties>
</file>