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E9B7EB9-28B9-477D-B84E-F8DCC02BB1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2" r:id="rId1"/>
    <sheet name="Inactive" sheetId="1" r:id="rId2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N26" i="1" s="1"/>
  <c r="Q26" i="1"/>
  <c r="E26" i="2"/>
  <c r="F26" i="2" s="1"/>
  <c r="G26" i="2" s="1"/>
  <c r="K26" i="2" s="1"/>
  <c r="Q26" i="2"/>
  <c r="E25" i="1"/>
  <c r="F25" i="1"/>
  <c r="G25" i="1"/>
  <c r="N25" i="1"/>
  <c r="Q25" i="1"/>
  <c r="E25" i="2"/>
  <c r="F25" i="2"/>
  <c r="G25" i="2"/>
  <c r="K25" i="2"/>
  <c r="Q25" i="2"/>
  <c r="F11" i="2"/>
  <c r="E21" i="2"/>
  <c r="F21" i="2"/>
  <c r="G21" i="2"/>
  <c r="K21" i="2"/>
  <c r="E22" i="2"/>
  <c r="F22" i="2"/>
  <c r="G22" i="2"/>
  <c r="I22" i="2"/>
  <c r="E23" i="2"/>
  <c r="F23" i="2"/>
  <c r="G23" i="2"/>
  <c r="K23" i="2"/>
  <c r="E24" i="2"/>
  <c r="F24" i="2"/>
  <c r="G24" i="2"/>
  <c r="K24" i="2"/>
  <c r="G11" i="2"/>
  <c r="E14" i="2"/>
  <c r="E15" i="2" s="1"/>
  <c r="C17" i="2"/>
  <c r="Q21" i="2"/>
  <c r="Q22" i="2"/>
  <c r="Q23" i="2"/>
  <c r="Q24" i="2"/>
  <c r="E21" i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G11" i="1"/>
  <c r="F11" i="1"/>
  <c r="Q21" i="1"/>
  <c r="Q22" i="1"/>
  <c r="Q23" i="1"/>
  <c r="Q24" i="1"/>
  <c r="E14" i="1"/>
  <c r="C17" i="1"/>
  <c r="C11" i="2"/>
  <c r="C12" i="1"/>
  <c r="C11" i="1"/>
  <c r="O26" i="1" l="1"/>
  <c r="S26" i="1" s="1"/>
  <c r="O25" i="1"/>
  <c r="S25" i="1" s="1"/>
  <c r="O21" i="1"/>
  <c r="S21" i="1" s="1"/>
  <c r="C15" i="1"/>
  <c r="O24" i="1"/>
  <c r="S24" i="1" s="1"/>
  <c r="O22" i="1"/>
  <c r="S22" i="1" s="1"/>
  <c r="O23" i="1"/>
  <c r="S23" i="1" s="1"/>
  <c r="C16" i="1"/>
  <c r="D18" i="1" s="1"/>
  <c r="E15" i="1"/>
  <c r="C12" i="2"/>
  <c r="C16" i="2" l="1"/>
  <c r="D18" i="2" s="1"/>
  <c r="O26" i="2"/>
  <c r="S26" i="2" s="1"/>
  <c r="O22" i="2"/>
  <c r="S22" i="2" s="1"/>
  <c r="O21" i="2"/>
  <c r="S21" i="2" s="1"/>
  <c r="C15" i="2"/>
  <c r="E16" i="2" s="1"/>
  <c r="E17" i="2" s="1"/>
  <c r="O25" i="2"/>
  <c r="S25" i="2" s="1"/>
  <c r="O24" i="2"/>
  <c r="S24" i="2" s="1"/>
  <c r="O23" i="2"/>
  <c r="S23" i="2" s="1"/>
  <c r="E16" i="1"/>
  <c r="E17" i="1" s="1"/>
  <c r="C18" i="1"/>
  <c r="S19" i="1"/>
  <c r="S19" i="2" l="1"/>
  <c r="C18" i="2"/>
</calcChain>
</file>

<file path=xl/sharedStrings.xml><?xml version="1.0" encoding="utf-8"?>
<sst xmlns="http://schemas.openxmlformats.org/spreadsheetml/2006/main" count="127" uniqueCount="63">
  <si>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</si>
  <si>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</si>
  <si>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</si>
  <si>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</si>
  <si>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</si>
  <si>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</si>
  <si>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</si>
  <si>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</si>
  <si>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</si>
  <si>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</si>
  <si>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</si>
  <si>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</si>
  <si>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</si>
  <si>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</si>
  <si>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</si>
  <si>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</si>
  <si>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</si>
  <si>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</si>
  <si>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</si>
  <si>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</si>
  <si>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</si>
  <si>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</si>
  <si>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</si>
  <si>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</si>
  <si>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</si>
  <si>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</si>
  <si>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</si>
  <si>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</si>
  <si>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</si>
  <si>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</si>
  <si>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</si>
  <si>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</si>
  <si>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</si>
  <si>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</si>
  <si>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</si>
  <si>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</si>
  <si>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</si>
  <si>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</si>
  <si>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</si>
  <si>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</si>
  <si>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</si>
  <si>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</si>
  <si>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</si>
  <si>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G5499-1020</t>
  </si>
  <si>
    <t>GSC 5499-1020</t>
  </si>
  <si>
    <t>G5499-1020_Sex.xls</t>
  </si>
  <si>
    <t>EBEW</t>
  </si>
  <si>
    <t>Sex</t>
  </si>
  <si>
    <t>VSX</t>
  </si>
  <si>
    <t>IBVS 5992</t>
  </si>
  <si>
    <t>I</t>
  </si>
  <si>
    <t>II</t>
  </si>
  <si>
    <t>IBVS 6029</t>
  </si>
  <si>
    <t>S2</t>
  </si>
  <si>
    <t>This is a better period</t>
  </si>
  <si>
    <t>ToMcat</t>
  </si>
  <si>
    <t>pg</t>
  </si>
  <si>
    <t>vis</t>
  </si>
  <si>
    <t>PE</t>
  </si>
  <si>
    <t>CCD</t>
  </si>
  <si>
    <t>CZ Sex / GSC 5499-1020</t>
  </si>
  <si>
    <t>RHN 2021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</si>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</sst>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7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8" fillId="0" borderId="0" xfId="0" applyFont="1" applyAlignment="1" applyProtection="1">
      <alignment vertical="center" wrapText="1"/>
      <protection locked="0"/>
    </xf>
    <xf numFmtId="0" fontId="18" fillId="0" borderId="0" xfId="0" applyFont="1" applyAlignment="1">
      <alignment horizontal="center"/>
    </xf>
    <xf numFmtId="165" fontId="18" fillId="0" borderId="0" xfId="0" applyNumberFormat="1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8" fillId="0" borderId="0" xfId="0" applyFont="1" applyAlignment="1">
      <alignment horizontal="center" vertical="center"/>
    </xf>
    <xf numFmtId="165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CZ Sex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1'!$D$21:$D$238</c:f>
                <c:numCache>
                  <c:formatCode>General</c:formatCode>
                  <c:ptCount val="218"/>
                  <c:pt idx="0">
                    <c:v>1.1000000000000001E-3</c:v>
                  </c:pt>
                  <c:pt idx="1">
                    <c:v>8.0000000000000002E-3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1E-4</c:v>
                  </c:pt>
                </c:numCache>
              </c:numRef>
            </c:plus>
            <c:minus>
              <c:numRef>
                <c:f>'Active 1'!$D$21:$D$238</c:f>
                <c:numCache>
                  <c:formatCode>General</c:formatCode>
                  <c:ptCount val="218"/>
                  <c:pt idx="0">
                    <c:v>1.1000000000000001E-3</c:v>
                  </c:pt>
                  <c:pt idx="1">
                    <c:v>8.0000000000000002E-3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269.5</c:v>
                </c:pt>
                <c:pt idx="2">
                  <c:v>1225</c:v>
                </c:pt>
                <c:pt idx="3">
                  <c:v>1468</c:v>
                </c:pt>
                <c:pt idx="4">
                  <c:v>12353</c:v>
                </c:pt>
                <c:pt idx="5">
                  <c:v>13059.5</c:v>
                </c:pt>
              </c:numCache>
            </c:numRef>
          </c:xVal>
          <c:yVal>
            <c:numRef>
              <c:f>'Active 1'!$H$21:$H$998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2E-4C00-9578-A3D19353CC69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8.0000000000000002E-3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1E-4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8.0000000000000002E-3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269.5</c:v>
                </c:pt>
                <c:pt idx="2">
                  <c:v>1225</c:v>
                </c:pt>
                <c:pt idx="3">
                  <c:v>1468</c:v>
                </c:pt>
                <c:pt idx="4">
                  <c:v>12353</c:v>
                </c:pt>
                <c:pt idx="5">
                  <c:v>13059.5</c:v>
                </c:pt>
              </c:numCache>
            </c:numRef>
          </c:xVal>
          <c:yVal>
            <c:numRef>
              <c:f>'Active 1'!$I$21:$I$998</c:f>
              <c:numCache>
                <c:formatCode>General</c:formatCode>
                <c:ptCount val="978"/>
                <c:pt idx="1">
                  <c:v>4.0999999328050762E-4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2E-4C00-9578-A3D19353CC69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8.0000000000000002E-3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1E-4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8.0000000000000002E-3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269.5</c:v>
                </c:pt>
                <c:pt idx="2">
                  <c:v>1225</c:v>
                </c:pt>
                <c:pt idx="3">
                  <c:v>1468</c:v>
                </c:pt>
                <c:pt idx="4">
                  <c:v>12353</c:v>
                </c:pt>
                <c:pt idx="5">
                  <c:v>13059.5</c:v>
                </c:pt>
              </c:numCache>
            </c:numRef>
          </c:xVal>
          <c:yVal>
            <c:numRef>
              <c:f>'Active 1'!$J$21:$J$998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E2E-4C00-9578-A3D19353CC69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8.0000000000000002E-3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1E-4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8.0000000000000002E-3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269.5</c:v>
                </c:pt>
                <c:pt idx="2">
                  <c:v>1225</c:v>
                </c:pt>
                <c:pt idx="3">
                  <c:v>1468</c:v>
                </c:pt>
                <c:pt idx="4">
                  <c:v>12353</c:v>
                </c:pt>
                <c:pt idx="5">
                  <c:v>13059.5</c:v>
                </c:pt>
              </c:numCache>
            </c:numRef>
          </c:xVal>
          <c:yVal>
            <c:numRef>
              <c:f>'Active 1'!$K$21:$K$998</c:f>
              <c:numCache>
                <c:formatCode>General</c:formatCode>
                <c:ptCount val="978"/>
                <c:pt idx="0">
                  <c:v>0</c:v>
                </c:pt>
                <c:pt idx="2">
                  <c:v>7.7999999921303242E-3</c:v>
                </c:pt>
                <c:pt idx="3">
                  <c:v>9.3399999968823977E-3</c:v>
                </c:pt>
                <c:pt idx="4">
                  <c:v>7.173999999940861E-2</c:v>
                </c:pt>
                <c:pt idx="5">
                  <c:v>-7.5290000007953495E-2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E2E-4C00-9578-A3D19353CC69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8.0000000000000002E-3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1E-4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8.0000000000000002E-3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269.5</c:v>
                </c:pt>
                <c:pt idx="2">
                  <c:v>1225</c:v>
                </c:pt>
                <c:pt idx="3">
                  <c:v>1468</c:v>
                </c:pt>
                <c:pt idx="4">
                  <c:v>12353</c:v>
                </c:pt>
                <c:pt idx="5">
                  <c:v>13059.5</c:v>
                </c:pt>
              </c:numCache>
            </c:numRef>
          </c:xVal>
          <c:yVal>
            <c:numRef>
              <c:f>'Active 1'!$L$21:$L$998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E2E-4C00-9578-A3D19353CC69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8.0000000000000002E-3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1E-4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8.0000000000000002E-3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269.5</c:v>
                </c:pt>
                <c:pt idx="2">
                  <c:v>1225</c:v>
                </c:pt>
                <c:pt idx="3">
                  <c:v>1468</c:v>
                </c:pt>
                <c:pt idx="4">
                  <c:v>12353</c:v>
                </c:pt>
                <c:pt idx="5">
                  <c:v>13059.5</c:v>
                </c:pt>
              </c:numCache>
            </c:numRef>
          </c:xVal>
          <c:yVal>
            <c:numRef>
              <c:f>'Active 1'!$M$21:$M$998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E2E-4C00-9578-A3D19353CC69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8.0000000000000002E-3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1E-4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8.0000000000000002E-3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269.5</c:v>
                </c:pt>
                <c:pt idx="2">
                  <c:v>1225</c:v>
                </c:pt>
                <c:pt idx="3">
                  <c:v>1468</c:v>
                </c:pt>
                <c:pt idx="4">
                  <c:v>12353</c:v>
                </c:pt>
                <c:pt idx="5">
                  <c:v>13059.5</c:v>
                </c:pt>
              </c:numCache>
            </c:numRef>
          </c:xVal>
          <c:yVal>
            <c:numRef>
              <c:f>'Active 1'!$N$21:$N$998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E2E-4C00-9578-A3D19353CC69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269.5</c:v>
                </c:pt>
                <c:pt idx="2">
                  <c:v>1225</c:v>
                </c:pt>
                <c:pt idx="3">
                  <c:v>1468</c:v>
                </c:pt>
                <c:pt idx="4">
                  <c:v>12353</c:v>
                </c:pt>
                <c:pt idx="5">
                  <c:v>13059.5</c:v>
                </c:pt>
              </c:numCache>
            </c:numRef>
          </c:xVal>
          <c:yVal>
            <c:numRef>
              <c:f>'Active 1'!$O$21:$O$998</c:f>
              <c:numCache>
                <c:formatCode>General</c:formatCode>
                <c:ptCount val="978"/>
                <c:pt idx="0">
                  <c:v>5.7664066374315771E-3</c:v>
                </c:pt>
                <c:pt idx="1">
                  <c:v>5.5707668298614742E-3</c:v>
                </c:pt>
                <c:pt idx="2">
                  <c:v>4.8771347848401989E-3</c:v>
                </c:pt>
                <c:pt idx="3">
                  <c:v>4.7007322867343168E-3</c:v>
                </c:pt>
                <c:pt idx="4">
                  <c:v>-3.201083317720504E-3</c:v>
                </c:pt>
                <c:pt idx="5">
                  <c:v>-3.7139572473987156E-3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E2E-4C00-9578-A3D19353CC69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269.5</c:v>
                </c:pt>
                <c:pt idx="2">
                  <c:v>1225</c:v>
                </c:pt>
                <c:pt idx="3">
                  <c:v>1468</c:v>
                </c:pt>
                <c:pt idx="4">
                  <c:v>12353</c:v>
                </c:pt>
                <c:pt idx="5">
                  <c:v>13059.5</c:v>
                </c:pt>
              </c:numCache>
            </c:numRef>
          </c:xVal>
          <c:yVal>
            <c:numRef>
              <c:f>'Active 1'!$U$21:$U$998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E2E-4C00-9578-A3D19353C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1768232"/>
        <c:axId val="1"/>
      </c:scatterChart>
      <c:valAx>
        <c:axId val="611768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17682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5499-1020 -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Inactive!$H$20:$H$20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Inactive!$D$21:$D$238</c:f>
                <c:numCache>
                  <c:formatCode>General</c:formatCode>
                  <c:ptCount val="218"/>
                  <c:pt idx="0">
                    <c:v>1.1000000000000001E-3</c:v>
                  </c:pt>
                  <c:pt idx="1">
                    <c:v>8.0000000000000002E-3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1E-4</c:v>
                  </c:pt>
                </c:numCache>
              </c:numRef>
            </c:plus>
            <c:minus>
              <c:numRef>
                <c:f>Inactive!$D$21:$D$238</c:f>
                <c:numCache>
                  <c:formatCode>General</c:formatCode>
                  <c:ptCount val="218"/>
                  <c:pt idx="0">
                    <c:v>1.1000000000000001E-3</c:v>
                  </c:pt>
                  <c:pt idx="1">
                    <c:v>8.0000000000000002E-3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244.5</c:v>
                </c:pt>
                <c:pt idx="2">
                  <c:v>1111.5</c:v>
                </c:pt>
                <c:pt idx="3">
                  <c:v>1332</c:v>
                </c:pt>
                <c:pt idx="4">
                  <c:v>11209</c:v>
                </c:pt>
                <c:pt idx="5">
                  <c:v>11849.5</c:v>
                </c:pt>
              </c:numCache>
            </c:numRef>
          </c:xVal>
          <c:yVal>
            <c:numRef>
              <c:f>Inactive!$H$21:$H$998</c:f>
              <c:numCache>
                <c:formatCode>General</c:formatCode>
                <c:ptCount val="978"/>
                <c:pt idx="0">
                  <c:v>0</c:v>
                </c:pt>
                <c:pt idx="1">
                  <c:v>1.1654499990982004E-2</c:v>
                </c:pt>
                <c:pt idx="2">
                  <c:v>1.3281499996082857E-2</c:v>
                </c:pt>
                <c:pt idx="3">
                  <c:v>1.0992000003170688E-2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B6-45BF-B71F-C94B26096D68}"/>
            </c:ext>
          </c:extLst>
        </c:ser>
        <c:ser>
          <c:idx val="1"/>
          <c:order val="1"/>
          <c:tx>
            <c:strRef>
              <c:f>Inactive!$I$20:$I$20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8.0000000000000002E-3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1E-4</c:v>
                  </c:pt>
                </c:numCache>
              </c:numRef>
            </c:plus>
            <c:minus>
              <c:numRef>
                <c:f>Inactive!$D$21:$D$998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8.0000000000000002E-3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244.5</c:v>
                </c:pt>
                <c:pt idx="2">
                  <c:v>1111.5</c:v>
                </c:pt>
                <c:pt idx="3">
                  <c:v>1332</c:v>
                </c:pt>
                <c:pt idx="4">
                  <c:v>11209</c:v>
                </c:pt>
                <c:pt idx="5">
                  <c:v>11849.5</c:v>
                </c:pt>
              </c:numCache>
            </c:numRef>
          </c:xVal>
          <c:yVal>
            <c:numRef>
              <c:f>Inactive!$I$21:$I$998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B6-45BF-B71F-C94B26096D68}"/>
            </c:ext>
          </c:extLst>
        </c:ser>
        <c:ser>
          <c:idx val="3"/>
          <c:order val="2"/>
          <c:tx>
            <c:strRef>
              <c:f>Inactive!$J$20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8.0000000000000002E-3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1E-4</c:v>
                  </c:pt>
                </c:numCache>
              </c:numRef>
            </c:plus>
            <c:minus>
              <c:numRef>
                <c:f>Inactive!$D$21:$D$998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8.0000000000000002E-3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244.5</c:v>
                </c:pt>
                <c:pt idx="2">
                  <c:v>1111.5</c:v>
                </c:pt>
                <c:pt idx="3">
                  <c:v>1332</c:v>
                </c:pt>
                <c:pt idx="4">
                  <c:v>11209</c:v>
                </c:pt>
                <c:pt idx="5">
                  <c:v>11849.5</c:v>
                </c:pt>
              </c:numCache>
            </c:numRef>
          </c:xVal>
          <c:yVal>
            <c:numRef>
              <c:f>Inactive!$J$21:$J$998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9B6-45BF-B71F-C94B26096D68}"/>
            </c:ext>
          </c:extLst>
        </c:ser>
        <c:ser>
          <c:idx val="4"/>
          <c:order val="3"/>
          <c:tx>
            <c:strRef>
              <c:f>Inactive!$K$20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8.0000000000000002E-3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1E-4</c:v>
                  </c:pt>
                </c:numCache>
              </c:numRef>
            </c:plus>
            <c:minus>
              <c:numRef>
                <c:f>Inactive!$D$21:$D$998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8.0000000000000002E-3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244.5</c:v>
                </c:pt>
                <c:pt idx="2">
                  <c:v>1111.5</c:v>
                </c:pt>
                <c:pt idx="3">
                  <c:v>1332</c:v>
                </c:pt>
                <c:pt idx="4">
                  <c:v>11209</c:v>
                </c:pt>
                <c:pt idx="5">
                  <c:v>11849.5</c:v>
                </c:pt>
              </c:numCache>
            </c:numRef>
          </c:xVal>
          <c:yVal>
            <c:numRef>
              <c:f>Inactive!$K$21:$K$998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9B6-45BF-B71F-C94B26096D68}"/>
            </c:ext>
          </c:extLst>
        </c:ser>
        <c:ser>
          <c:idx val="2"/>
          <c:order val="4"/>
          <c:tx>
            <c:strRef>
              <c:f>Inactive!$L$20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8.0000000000000002E-3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1E-4</c:v>
                  </c:pt>
                </c:numCache>
              </c:numRef>
            </c:plus>
            <c:minus>
              <c:numRef>
                <c:f>Inactive!$D$21:$D$998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8.0000000000000002E-3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244.5</c:v>
                </c:pt>
                <c:pt idx="2">
                  <c:v>1111.5</c:v>
                </c:pt>
                <c:pt idx="3">
                  <c:v>1332</c:v>
                </c:pt>
                <c:pt idx="4">
                  <c:v>11209</c:v>
                </c:pt>
                <c:pt idx="5">
                  <c:v>11849.5</c:v>
                </c:pt>
              </c:numCache>
            </c:numRef>
          </c:xVal>
          <c:yVal>
            <c:numRef>
              <c:f>Inactive!$L$21:$L$998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9B6-45BF-B71F-C94B26096D68}"/>
            </c:ext>
          </c:extLst>
        </c:ser>
        <c:ser>
          <c:idx val="5"/>
          <c:order val="5"/>
          <c:tx>
            <c:strRef>
              <c:f>Inactive!$M$20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8.0000000000000002E-3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1E-4</c:v>
                  </c:pt>
                </c:numCache>
              </c:numRef>
            </c:plus>
            <c:minus>
              <c:numRef>
                <c:f>Inactive!$D$21:$D$998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8.0000000000000002E-3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244.5</c:v>
                </c:pt>
                <c:pt idx="2">
                  <c:v>1111.5</c:v>
                </c:pt>
                <c:pt idx="3">
                  <c:v>1332</c:v>
                </c:pt>
                <c:pt idx="4">
                  <c:v>11209</c:v>
                </c:pt>
                <c:pt idx="5">
                  <c:v>11849.5</c:v>
                </c:pt>
              </c:numCache>
            </c:numRef>
          </c:xVal>
          <c:yVal>
            <c:numRef>
              <c:f>Inactive!$M$21:$M$998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9B6-45BF-B71F-C94B26096D68}"/>
            </c:ext>
          </c:extLst>
        </c:ser>
        <c:ser>
          <c:idx val="6"/>
          <c:order val="6"/>
          <c:tx>
            <c:strRef>
              <c:f>Inactive!$N$20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8.0000000000000002E-3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1E-4</c:v>
                  </c:pt>
                </c:numCache>
              </c:numRef>
            </c:plus>
            <c:minus>
              <c:numRef>
                <c:f>Inactive!$D$21:$D$998</c:f>
                <c:numCache>
                  <c:formatCode>General</c:formatCode>
                  <c:ptCount val="978"/>
                  <c:pt idx="0">
                    <c:v>1.1000000000000001E-3</c:v>
                  </c:pt>
                  <c:pt idx="1">
                    <c:v>8.0000000000000002E-3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244.5</c:v>
                </c:pt>
                <c:pt idx="2">
                  <c:v>1111.5</c:v>
                </c:pt>
                <c:pt idx="3">
                  <c:v>1332</c:v>
                </c:pt>
                <c:pt idx="4">
                  <c:v>11209</c:v>
                </c:pt>
                <c:pt idx="5">
                  <c:v>11849.5</c:v>
                </c:pt>
              </c:numCache>
            </c:numRef>
          </c:xVal>
          <c:yVal>
            <c:numRef>
              <c:f>Inactive!$N$21:$N$998</c:f>
              <c:numCache>
                <c:formatCode>General</c:formatCode>
                <c:ptCount val="978"/>
                <c:pt idx="4">
                  <c:v>-5.4771000002801884E-2</c:v>
                </c:pt>
                <c:pt idx="5">
                  <c:v>-1.7740500006766524E-2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9B6-45BF-B71F-C94B26096D68}"/>
            </c:ext>
          </c:extLst>
        </c:ser>
        <c:ser>
          <c:idx val="7"/>
          <c:order val="7"/>
          <c:tx>
            <c:strRef>
              <c:f>Inactive!$O$20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Inactive!$F$21:$F$998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244.5</c:v>
                </c:pt>
                <c:pt idx="2">
                  <c:v>1111.5</c:v>
                </c:pt>
                <c:pt idx="3">
                  <c:v>1332</c:v>
                </c:pt>
                <c:pt idx="4">
                  <c:v>11209</c:v>
                </c:pt>
                <c:pt idx="5">
                  <c:v>11849.5</c:v>
                </c:pt>
              </c:numCache>
            </c:numRef>
          </c:xVal>
          <c:yVal>
            <c:numRef>
              <c:f>Inactive!$O$21:$O$998</c:f>
              <c:numCache>
                <c:formatCode>General</c:formatCode>
                <c:ptCount val="978"/>
                <c:pt idx="0">
                  <c:v>1.1076348335156742E-2</c:v>
                </c:pt>
                <c:pt idx="1">
                  <c:v>1.0097820427969287E-2</c:v>
                </c:pt>
                <c:pt idx="2">
                  <c:v>6.6279484626051797E-3</c:v>
                </c:pt>
                <c:pt idx="3">
                  <c:v>5.7454723745281495E-3</c:v>
                </c:pt>
                <c:pt idx="4">
                  <c:v>-3.3783853348541379E-2</c:v>
                </c:pt>
                <c:pt idx="5">
                  <c:v>-3.6347236271050853E-2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9B6-45BF-B71F-C94B26096D68}"/>
            </c:ext>
          </c:extLst>
        </c:ser>
        <c:ser>
          <c:idx val="8"/>
          <c:order val="8"/>
          <c:tx>
            <c:strRef>
              <c:f>Inactive!$R$20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Inactive!$F$21:$F$998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244.5</c:v>
                </c:pt>
                <c:pt idx="2">
                  <c:v>1111.5</c:v>
                </c:pt>
                <c:pt idx="3">
                  <c:v>1332</c:v>
                </c:pt>
                <c:pt idx="4">
                  <c:v>11209</c:v>
                </c:pt>
                <c:pt idx="5">
                  <c:v>11849.5</c:v>
                </c:pt>
              </c:numCache>
            </c:numRef>
          </c:xVal>
          <c:yVal>
            <c:numRef>
              <c:f>Inactive!$R$21:$R$998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9B6-45BF-B71F-C94B26096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4422784"/>
        <c:axId val="1"/>
      </c:scatterChart>
      <c:valAx>
        <c:axId val="464422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44227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75366568914952"/>
          <c:w val="0.7203007518796993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8C807CDE-AA7A-CB8E-083B-97CA1EBAF8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86E2962-D0D9-9A45-0F3E-9EEA02927A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U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C7" sqref="C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7" ht="20.25" x14ac:dyDescent="0.3">
      <c r="A1" s="1" t="s">
        <v>60</v>
      </c>
      <c r="E1" t="s">
        <v>45</v>
      </c>
    </row>
    <row r="2" spans="1:7" s="43" customFormat="1" ht="12.95" customHeight="1" x14ac:dyDescent="0.2">
      <c r="A2" s="43" t="s">
        <v>24</v>
      </c>
      <c r="B2" s="43" t="s">
        <v>46</v>
      </c>
      <c r="C2" s="44" t="s">
        <v>42</v>
      </c>
      <c r="D2" s="45" t="s">
        <v>47</v>
      </c>
      <c r="E2" s="32" t="s">
        <v>43</v>
      </c>
      <c r="F2" s="43" t="e">
        <v>#N/A</v>
      </c>
    </row>
    <row r="3" spans="1:7" s="43" customFormat="1" ht="12.95" customHeight="1" thickBot="1" x14ac:dyDescent="0.25"/>
    <row r="4" spans="1:7" s="43" customFormat="1" ht="12.95" customHeight="1" thickTop="1" thickBot="1" x14ac:dyDescent="0.25">
      <c r="A4" s="46" t="s">
        <v>0</v>
      </c>
      <c r="C4" s="47" t="s">
        <v>41</v>
      </c>
      <c r="D4" s="48" t="s">
        <v>41</v>
      </c>
    </row>
    <row r="5" spans="1:7" s="43" customFormat="1" ht="12.95" customHeight="1" thickTop="1" x14ac:dyDescent="0.2"/>
    <row r="6" spans="1:7" s="43" customFormat="1" ht="12.95" customHeight="1" x14ac:dyDescent="0.2">
      <c r="A6" s="46" t="s">
        <v>1</v>
      </c>
      <c r="C6" s="43" t="s">
        <v>54</v>
      </c>
    </row>
    <row r="7" spans="1:7" s="43" customFormat="1" ht="12.95" customHeight="1" x14ac:dyDescent="0.2">
      <c r="A7" s="43" t="s">
        <v>2</v>
      </c>
      <c r="C7" s="49">
        <v>55583.963000000003</v>
      </c>
      <c r="D7" s="50" t="s">
        <v>48</v>
      </c>
    </row>
    <row r="8" spans="1:7" s="43" customFormat="1" ht="12.95" customHeight="1" x14ac:dyDescent="0.2">
      <c r="A8" s="43" t="s">
        <v>3</v>
      </c>
      <c r="C8" s="49">
        <v>0.30362</v>
      </c>
      <c r="D8" s="50" t="s">
        <v>55</v>
      </c>
    </row>
    <row r="9" spans="1:7" s="43" customFormat="1" ht="12.95" customHeight="1" x14ac:dyDescent="0.2">
      <c r="A9" s="51" t="s">
        <v>31</v>
      </c>
      <c r="C9" s="52">
        <v>-9.5</v>
      </c>
      <c r="D9" s="43" t="s">
        <v>32</v>
      </c>
    </row>
    <row r="10" spans="1:7" s="43" customFormat="1" ht="12.95" customHeight="1" thickBot="1" x14ac:dyDescent="0.25">
      <c r="C10" s="53" t="s">
        <v>20</v>
      </c>
      <c r="D10" s="53" t="s">
        <v>21</v>
      </c>
    </row>
    <row r="11" spans="1:7" s="43" customFormat="1" ht="12.95" customHeight="1" x14ac:dyDescent="0.2">
      <c r="A11" s="43" t="s">
        <v>15</v>
      </c>
      <c r="C11" s="54">
        <f ca="1">INTERCEPT(INDIRECT($G$11):G991,INDIRECT($F$11):F991)</f>
        <v>5.7664066374315771E-3</v>
      </c>
      <c r="D11" s="45"/>
      <c r="F11" s="55" t="str">
        <f>"F"&amp;E19</f>
        <v>F21</v>
      </c>
      <c r="G11" s="54" t="str">
        <f>"G"&amp;E19</f>
        <v>G21</v>
      </c>
    </row>
    <row r="12" spans="1:7" s="43" customFormat="1" ht="12.95" customHeight="1" x14ac:dyDescent="0.2">
      <c r="A12" s="43" t="s">
        <v>16</v>
      </c>
      <c r="C12" s="54">
        <f ca="1">SLOPE(INDIRECT($G$11):G991,INDIRECT($F$11):F991)</f>
        <v>-7.2593620619704374E-7</v>
      </c>
      <c r="D12" s="45"/>
    </row>
    <row r="13" spans="1:7" s="43" customFormat="1" ht="12.95" customHeight="1" x14ac:dyDescent="0.2">
      <c r="A13" s="43" t="s">
        <v>19</v>
      </c>
      <c r="C13" s="45" t="s">
        <v>13</v>
      </c>
      <c r="D13" s="56" t="s">
        <v>38</v>
      </c>
      <c r="E13" s="52">
        <v>1</v>
      </c>
    </row>
    <row r="14" spans="1:7" s="43" customFormat="1" ht="12.95" customHeight="1" x14ac:dyDescent="0.2">
      <c r="D14" s="56" t="s">
        <v>33</v>
      </c>
      <c r="E14" s="57">
        <f ca="1">NOW()+15018.5+$C$9/24</f>
        <v>60312.726041782407</v>
      </c>
    </row>
    <row r="15" spans="1:7" s="43" customFormat="1" ht="12.95" customHeight="1" x14ac:dyDescent="0.2">
      <c r="A15" s="58" t="s">
        <v>17</v>
      </c>
      <c r="C15" s="59">
        <f ca="1">(C7+C11)+(C8+C12)*INT(MAX(F21:F3532))</f>
        <v>59548.932866405725</v>
      </c>
      <c r="D15" s="56" t="s">
        <v>39</v>
      </c>
      <c r="E15" s="57">
        <f ca="1">ROUND(2*(E14-$C$7)/$C$8,0)/2+E13</f>
        <v>15575.5</v>
      </c>
    </row>
    <row r="16" spans="1:7" s="43" customFormat="1" ht="12.95" customHeight="1" x14ac:dyDescent="0.2">
      <c r="A16" s="46" t="s">
        <v>4</v>
      </c>
      <c r="C16" s="60">
        <f ca="1">+C8+C12</f>
        <v>0.3036192740637938</v>
      </c>
      <c r="D16" s="56" t="s">
        <v>40</v>
      </c>
      <c r="E16" s="54">
        <f ca="1">ROUND(2*(E14-$C$15)/$C$16,0)/2+E13</f>
        <v>2516.5</v>
      </c>
    </row>
    <row r="17" spans="1:21" s="43" customFormat="1" ht="12.95" customHeight="1" thickBot="1" x14ac:dyDescent="0.25">
      <c r="A17" s="56" t="s">
        <v>30</v>
      </c>
      <c r="C17" s="43">
        <f>COUNT(C21:C2190)</f>
        <v>6</v>
      </c>
      <c r="D17" s="56" t="s">
        <v>34</v>
      </c>
      <c r="E17" s="61">
        <f ca="1">+$C$15+$C$16*E16-15018.5-$C$9/24</f>
        <v>45294.886602920596</v>
      </c>
    </row>
    <row r="18" spans="1:21" s="43" customFormat="1" ht="12.95" customHeight="1" thickTop="1" thickBot="1" x14ac:dyDescent="0.25">
      <c r="A18" s="46" t="s">
        <v>5</v>
      </c>
      <c r="C18" s="62">
        <f ca="1">+C15</f>
        <v>59548.932866405725</v>
      </c>
      <c r="D18" s="63">
        <f ca="1">+C16</f>
        <v>0.3036192740637938</v>
      </c>
      <c r="E18" s="64" t="s">
        <v>35</v>
      </c>
    </row>
    <row r="19" spans="1:21" s="43" customFormat="1" ht="12.95" customHeight="1" thickTop="1" x14ac:dyDescent="0.2">
      <c r="A19" s="65" t="s">
        <v>36</v>
      </c>
      <c r="E19" s="66">
        <v>21</v>
      </c>
      <c r="S19" s="43">
        <f ca="1">SQRT(SUM(S21:S49)/(COUNT(S21:S49)-1))</f>
        <v>4.653868664189361E-2</v>
      </c>
    </row>
    <row r="20" spans="1:21" s="43" customFormat="1" ht="12.95" customHeight="1" thickBot="1" x14ac:dyDescent="0.25">
      <c r="A20" s="53" t="s">
        <v>6</v>
      </c>
      <c r="B20" s="53" t="s">
        <v>7</v>
      </c>
      <c r="C20" s="53" t="s">
        <v>8</v>
      </c>
      <c r="D20" s="53" t="s">
        <v>12</v>
      </c>
      <c r="E20" s="53" t="s">
        <v>9</v>
      </c>
      <c r="F20" s="53" t="s">
        <v>10</v>
      </c>
      <c r="G20" s="53" t="s">
        <v>11</v>
      </c>
      <c r="H20" s="67" t="s">
        <v>56</v>
      </c>
      <c r="I20" s="67" t="s">
        <v>57</v>
      </c>
      <c r="J20" s="67" t="s">
        <v>58</v>
      </c>
      <c r="K20" s="67" t="s">
        <v>59</v>
      </c>
      <c r="L20" s="67" t="s">
        <v>26</v>
      </c>
      <c r="M20" s="67" t="s">
        <v>27</v>
      </c>
      <c r="N20" s="67" t="s">
        <v>28</v>
      </c>
      <c r="O20" s="67" t="s">
        <v>23</v>
      </c>
      <c r="P20" s="68" t="s">
        <v>22</v>
      </c>
      <c r="Q20" s="53" t="s">
        <v>14</v>
      </c>
      <c r="U20" s="69" t="s">
        <v>37</v>
      </c>
    </row>
    <row r="21" spans="1:21" s="43" customFormat="1" ht="12.95" customHeight="1" x14ac:dyDescent="0.2">
      <c r="A21" s="33" t="s">
        <v>49</v>
      </c>
      <c r="B21" s="34" t="s">
        <v>50</v>
      </c>
      <c r="C21" s="33">
        <v>55583.963000000003</v>
      </c>
      <c r="D21" s="33">
        <v>1.1000000000000001E-3</v>
      </c>
      <c r="E21" s="43">
        <f t="shared" ref="E21:E26" si="0">+(C21-C$7)/C$8</f>
        <v>0</v>
      </c>
      <c r="F21" s="43">
        <f t="shared" ref="F21:F26" si="1">ROUND(2*E21,0)/2</f>
        <v>0</v>
      </c>
      <c r="G21" s="43">
        <f t="shared" ref="G21:G26" si="2">+C21-(C$7+F21*C$8)</f>
        <v>0</v>
      </c>
      <c r="K21" s="43">
        <f>+G21</f>
        <v>0</v>
      </c>
      <c r="O21" s="43">
        <f t="shared" ref="O21:O26" ca="1" si="3">+C$11+C$12*$F21</f>
        <v>5.7664066374315771E-3</v>
      </c>
      <c r="Q21" s="70">
        <f t="shared" ref="Q21:Q26" si="4">+C21-15018.5</f>
        <v>40565.463000000003</v>
      </c>
      <c r="S21" s="43">
        <f t="shared" ref="S21:S26" ca="1" si="5">+(O21-G21)^2</f>
        <v>3.3251445508214945E-5</v>
      </c>
    </row>
    <row r="22" spans="1:21" s="43" customFormat="1" ht="12.95" customHeight="1" x14ac:dyDescent="0.2">
      <c r="A22" s="33" t="s">
        <v>49</v>
      </c>
      <c r="B22" s="34" t="s">
        <v>51</v>
      </c>
      <c r="C22" s="33">
        <v>55665.788999999997</v>
      </c>
      <c r="D22" s="33">
        <v>8.0000000000000002E-3</v>
      </c>
      <c r="E22" s="43">
        <f t="shared" si="0"/>
        <v>269.50135037215483</v>
      </c>
      <c r="F22" s="43">
        <f t="shared" si="1"/>
        <v>269.5</v>
      </c>
      <c r="G22" s="43">
        <f t="shared" si="2"/>
        <v>4.0999999328050762E-4</v>
      </c>
      <c r="I22" s="43">
        <f>+G22</f>
        <v>4.0999999328050762E-4</v>
      </c>
      <c r="O22" s="43">
        <f t="shared" ca="1" si="3"/>
        <v>5.5707668298614742E-3</v>
      </c>
      <c r="Q22" s="70">
        <f t="shared" si="4"/>
        <v>40647.288999999997</v>
      </c>
      <c r="S22" s="43">
        <f t="shared" ca="1" si="5"/>
        <v>2.6633514341553917E-5</v>
      </c>
    </row>
    <row r="23" spans="1:21" s="43" customFormat="1" ht="12.95" customHeight="1" x14ac:dyDescent="0.2">
      <c r="A23" s="33" t="s">
        <v>52</v>
      </c>
      <c r="B23" s="34" t="s">
        <v>51</v>
      </c>
      <c r="C23" s="33">
        <v>55955.905299999999</v>
      </c>
      <c r="D23" s="33">
        <v>5.9999999999999995E-4</v>
      </c>
      <c r="E23" s="43">
        <f t="shared" si="0"/>
        <v>1225.02569000723</v>
      </c>
      <c r="F23" s="43">
        <f t="shared" si="1"/>
        <v>1225</v>
      </c>
      <c r="G23" s="43">
        <f t="shared" si="2"/>
        <v>7.7999999921303242E-3</v>
      </c>
      <c r="K23" s="43">
        <f>+G23</f>
        <v>7.7999999921303242E-3</v>
      </c>
      <c r="O23" s="43">
        <f t="shared" ca="1" si="3"/>
        <v>4.8771347848401989E-3</v>
      </c>
      <c r="Q23" s="70">
        <f t="shared" si="4"/>
        <v>40937.405299999999</v>
      </c>
      <c r="S23" s="43">
        <f t="shared" ca="1" si="5"/>
        <v>8.5431410199871468E-6</v>
      </c>
    </row>
    <row r="24" spans="1:21" s="43" customFormat="1" ht="12.95" customHeight="1" x14ac:dyDescent="0.2">
      <c r="A24" s="33" t="s">
        <v>52</v>
      </c>
      <c r="B24" s="34" t="s">
        <v>50</v>
      </c>
      <c r="C24" s="33">
        <v>56029.686500000003</v>
      </c>
      <c r="D24" s="33">
        <v>5.0000000000000001E-4</v>
      </c>
      <c r="E24" s="43">
        <f t="shared" si="0"/>
        <v>1468.0307621368818</v>
      </c>
      <c r="F24" s="43">
        <f t="shared" si="1"/>
        <v>1468</v>
      </c>
      <c r="G24" s="43">
        <f t="shared" si="2"/>
        <v>9.3399999968823977E-3</v>
      </c>
      <c r="K24" s="43">
        <f>+G24</f>
        <v>9.3399999968823977E-3</v>
      </c>
      <c r="O24" s="43">
        <f t="shared" ca="1" si="3"/>
        <v>4.7007322867343168E-3</v>
      </c>
      <c r="Q24" s="70">
        <f t="shared" si="4"/>
        <v>41011.186500000003</v>
      </c>
      <c r="S24" s="43">
        <f t="shared" ca="1" si="5"/>
        <v>2.1522804886422616E-5</v>
      </c>
    </row>
    <row r="25" spans="1:21" s="43" customFormat="1" ht="12.95" customHeight="1" x14ac:dyDescent="0.2">
      <c r="A25" s="43" t="s">
        <v>61</v>
      </c>
      <c r="C25" s="37">
        <v>59334.652600000001</v>
      </c>
      <c r="D25" s="38">
        <v>5.0000000000000001E-4</v>
      </c>
      <c r="E25" s="43">
        <f t="shared" si="0"/>
        <v>12353.236282194841</v>
      </c>
      <c r="F25" s="43">
        <f t="shared" si="1"/>
        <v>12353</v>
      </c>
      <c r="G25" s="43">
        <f t="shared" si="2"/>
        <v>7.173999999940861E-2</v>
      </c>
      <c r="K25" s="43">
        <f>+G25</f>
        <v>7.173999999940861E-2</v>
      </c>
      <c r="O25" s="43">
        <f t="shared" ca="1" si="3"/>
        <v>-3.201083317720504E-3</v>
      </c>
      <c r="Q25" s="70">
        <f t="shared" si="4"/>
        <v>44316.152600000001</v>
      </c>
      <c r="S25" s="43">
        <f t="shared" ca="1" si="5"/>
        <v>5.6161659687448883E-3</v>
      </c>
    </row>
    <row r="26" spans="1:21" s="43" customFormat="1" ht="12.95" customHeight="1" x14ac:dyDescent="0.2">
      <c r="A26" s="39" t="s">
        <v>62</v>
      </c>
      <c r="B26" s="71" t="s">
        <v>50</v>
      </c>
      <c r="C26" s="72">
        <v>59549.013099999996</v>
      </c>
      <c r="D26" s="73">
        <v>1E-4</v>
      </c>
      <c r="E26" s="43">
        <f t="shared" si="0"/>
        <v>13059.25202555824</v>
      </c>
      <c r="F26" s="43">
        <f t="shared" si="1"/>
        <v>13059.5</v>
      </c>
      <c r="G26" s="43">
        <f t="shared" si="2"/>
        <v>-7.5290000007953495E-2</v>
      </c>
      <c r="K26" s="43">
        <f>+G26</f>
        <v>-7.5290000007953495E-2</v>
      </c>
      <c r="O26" s="43">
        <f t="shared" ca="1" si="3"/>
        <v>-3.7139572473987156E-3</v>
      </c>
      <c r="Q26" s="70">
        <f t="shared" si="4"/>
        <v>44530.513099999996</v>
      </c>
      <c r="S26" s="43">
        <f t="shared" ca="1" si="5"/>
        <v>5.1231298972607663E-3</v>
      </c>
    </row>
    <row r="27" spans="1:21" s="43" customFormat="1" ht="12.95" customHeight="1" x14ac:dyDescent="0.2">
      <c r="C27" s="49"/>
      <c r="D27" s="49"/>
      <c r="Q27" s="70"/>
    </row>
    <row r="28" spans="1:21" s="43" customFormat="1" ht="12.95" customHeight="1" x14ac:dyDescent="0.2">
      <c r="C28" s="49"/>
      <c r="D28" s="49"/>
      <c r="Q28" s="70"/>
    </row>
    <row r="29" spans="1:21" s="43" customFormat="1" ht="12.95" customHeight="1" x14ac:dyDescent="0.2">
      <c r="C29" s="49"/>
      <c r="D29" s="49"/>
      <c r="Q29" s="70"/>
    </row>
    <row r="30" spans="1:21" s="43" customFormat="1" ht="12.95" customHeight="1" x14ac:dyDescent="0.2">
      <c r="C30" s="49"/>
      <c r="D30" s="49"/>
      <c r="Q30" s="70"/>
    </row>
    <row r="31" spans="1:21" s="43" customFormat="1" ht="12.95" customHeight="1" x14ac:dyDescent="0.2">
      <c r="C31" s="49"/>
      <c r="D31" s="49"/>
      <c r="Q31" s="70"/>
    </row>
    <row r="32" spans="1:21" s="43" customFormat="1" ht="12.95" customHeight="1" x14ac:dyDescent="0.2">
      <c r="C32" s="49"/>
      <c r="D32" s="49"/>
      <c r="Q32" s="70"/>
    </row>
    <row r="33" spans="3:4" s="43" customFormat="1" ht="12.95" customHeight="1" x14ac:dyDescent="0.2">
      <c r="C33" s="49"/>
      <c r="D33" s="49"/>
    </row>
    <row r="34" spans="3:4" s="43" customFormat="1" ht="12.95" customHeight="1" x14ac:dyDescent="0.2">
      <c r="C34" s="49"/>
      <c r="D34" s="49"/>
    </row>
    <row r="35" spans="3:4" s="43" customFormat="1" ht="12.95" customHeight="1" x14ac:dyDescent="0.2">
      <c r="C35" s="49"/>
      <c r="D35" s="49"/>
    </row>
    <row r="36" spans="3:4" s="43" customFormat="1" ht="12.95" customHeight="1" x14ac:dyDescent="0.2">
      <c r="C36" s="49"/>
      <c r="D36" s="49"/>
    </row>
    <row r="37" spans="3:4" s="43" customFormat="1" ht="12.95" customHeight="1" x14ac:dyDescent="0.2">
      <c r="C37" s="49"/>
      <c r="D37" s="49"/>
    </row>
    <row r="38" spans="3:4" s="43" customFormat="1" ht="12.95" customHeight="1" x14ac:dyDescent="0.2">
      <c r="C38" s="49"/>
      <c r="D38" s="49"/>
    </row>
    <row r="39" spans="3:4" s="43" customFormat="1" ht="12.95" customHeight="1" x14ac:dyDescent="0.2">
      <c r="C39" s="49"/>
      <c r="D39" s="49"/>
    </row>
    <row r="40" spans="3:4" s="43" customFormat="1" ht="12.95" customHeight="1" x14ac:dyDescent="0.2">
      <c r="C40" s="49"/>
      <c r="D40" s="49"/>
    </row>
    <row r="41" spans="3:4" s="43" customFormat="1" ht="12.95" customHeight="1" x14ac:dyDescent="0.2">
      <c r="C41" s="49"/>
      <c r="D41" s="49"/>
    </row>
    <row r="42" spans="3:4" s="43" customFormat="1" ht="12.95" customHeight="1" x14ac:dyDescent="0.2">
      <c r="C42" s="49"/>
      <c r="D42" s="49"/>
    </row>
    <row r="43" spans="3:4" s="43" customFormat="1" ht="12.95" customHeight="1" x14ac:dyDescent="0.2">
      <c r="C43" s="49"/>
      <c r="D43" s="49"/>
    </row>
    <row r="44" spans="3:4" s="43" customFormat="1" ht="12.95" customHeight="1" x14ac:dyDescent="0.2">
      <c r="C44" s="49"/>
      <c r="D44" s="49"/>
    </row>
    <row r="45" spans="3:4" s="43" customFormat="1" ht="12.95" customHeight="1" x14ac:dyDescent="0.2">
      <c r="C45" s="49"/>
      <c r="D45" s="49"/>
    </row>
    <row r="46" spans="3:4" s="43" customFormat="1" ht="12.95" customHeight="1" x14ac:dyDescent="0.2">
      <c r="C46" s="49"/>
      <c r="D46" s="49"/>
    </row>
    <row r="47" spans="3:4" s="43" customFormat="1" ht="12.95" customHeight="1" x14ac:dyDescent="0.2">
      <c r="C47" s="49"/>
      <c r="D47" s="49"/>
    </row>
    <row r="48" spans="3:4" s="43" customFormat="1" ht="12.95" customHeight="1" x14ac:dyDescent="0.2">
      <c r="C48" s="49"/>
      <c r="D48" s="49"/>
    </row>
    <row r="49" spans="3:4" s="43" customFormat="1" ht="12.95" customHeight="1" x14ac:dyDescent="0.2">
      <c r="C49" s="49"/>
      <c r="D49" s="49"/>
    </row>
    <row r="50" spans="3:4" s="43" customFormat="1" ht="12.95" customHeight="1" x14ac:dyDescent="0.2">
      <c r="C50" s="49"/>
      <c r="D50" s="49"/>
    </row>
    <row r="51" spans="3:4" s="43" customFormat="1" ht="12.95" customHeight="1" x14ac:dyDescent="0.2">
      <c r="C51" s="49"/>
      <c r="D51" s="49"/>
    </row>
    <row r="52" spans="3:4" s="43" customFormat="1" ht="12.95" customHeight="1" x14ac:dyDescent="0.2">
      <c r="C52" s="49"/>
      <c r="D52" s="49"/>
    </row>
    <row r="53" spans="3:4" s="43" customFormat="1" ht="12.95" customHeight="1" x14ac:dyDescent="0.2">
      <c r="C53" s="49"/>
      <c r="D53" s="49"/>
    </row>
    <row r="54" spans="3:4" s="43" customFormat="1" ht="12.95" customHeight="1" x14ac:dyDescent="0.2">
      <c r="C54" s="49"/>
      <c r="D54" s="49"/>
    </row>
    <row r="55" spans="3:4" s="43" customFormat="1" ht="12.95" customHeight="1" x14ac:dyDescent="0.2">
      <c r="C55" s="49"/>
      <c r="D55" s="49"/>
    </row>
    <row r="56" spans="3:4" s="43" customFormat="1" ht="12.95" customHeight="1" x14ac:dyDescent="0.2">
      <c r="C56" s="49"/>
      <c r="D56" s="49"/>
    </row>
    <row r="57" spans="3:4" s="43" customFormat="1" ht="12.95" customHeight="1" x14ac:dyDescent="0.2">
      <c r="C57" s="49"/>
      <c r="D57" s="49"/>
    </row>
    <row r="58" spans="3:4" s="43" customFormat="1" ht="12.95" customHeight="1" x14ac:dyDescent="0.2">
      <c r="C58" s="49"/>
      <c r="D58" s="49"/>
    </row>
    <row r="59" spans="3:4" s="43" customFormat="1" ht="12.95" customHeight="1" x14ac:dyDescent="0.2">
      <c r="C59" s="49"/>
      <c r="D59" s="49"/>
    </row>
    <row r="60" spans="3:4" s="43" customFormat="1" ht="12.95" customHeight="1" x14ac:dyDescent="0.2">
      <c r="C60" s="49"/>
      <c r="D60" s="49"/>
    </row>
    <row r="61" spans="3:4" s="43" customFormat="1" ht="12.95" customHeight="1" x14ac:dyDescent="0.2">
      <c r="C61" s="49"/>
      <c r="D61" s="49"/>
    </row>
    <row r="62" spans="3:4" s="43" customFormat="1" ht="12.95" customHeight="1" x14ac:dyDescent="0.2">
      <c r="C62" s="49"/>
      <c r="D62" s="49"/>
    </row>
    <row r="63" spans="3:4" s="43" customFormat="1" ht="12.95" customHeight="1" x14ac:dyDescent="0.2">
      <c r="C63" s="49"/>
      <c r="D63" s="49"/>
    </row>
    <row r="64" spans="3:4" s="43" customFormat="1" ht="12.95" customHeight="1" x14ac:dyDescent="0.2">
      <c r="C64" s="49"/>
      <c r="D64" s="49"/>
    </row>
    <row r="65" spans="3:4" s="43" customFormat="1" ht="12.95" customHeight="1" x14ac:dyDescent="0.2">
      <c r="C65" s="49"/>
      <c r="D65" s="49"/>
    </row>
    <row r="66" spans="3:4" s="43" customFormat="1" ht="12.95" customHeight="1" x14ac:dyDescent="0.2">
      <c r="C66" s="49"/>
      <c r="D66" s="49"/>
    </row>
    <row r="67" spans="3:4" s="43" customFormat="1" ht="12.95" customHeight="1" x14ac:dyDescent="0.2">
      <c r="C67" s="49"/>
      <c r="D67" s="49"/>
    </row>
    <row r="68" spans="3:4" s="43" customFormat="1" ht="12.95" customHeight="1" x14ac:dyDescent="0.2">
      <c r="C68" s="49"/>
      <c r="D68" s="49"/>
    </row>
    <row r="69" spans="3:4" s="43" customFormat="1" ht="12.95" customHeight="1" x14ac:dyDescent="0.2">
      <c r="C69" s="49"/>
      <c r="D69" s="49"/>
    </row>
    <row r="70" spans="3:4" s="43" customFormat="1" ht="12.95" customHeight="1" x14ac:dyDescent="0.2">
      <c r="C70" s="49"/>
      <c r="D70" s="49"/>
    </row>
    <row r="71" spans="3:4" s="43" customFormat="1" ht="12.95" customHeight="1" x14ac:dyDescent="0.2">
      <c r="C71" s="49"/>
      <c r="D71" s="49"/>
    </row>
    <row r="72" spans="3:4" s="43" customFormat="1" ht="12.95" customHeight="1" x14ac:dyDescent="0.2">
      <c r="C72" s="49"/>
      <c r="D72" s="49"/>
    </row>
    <row r="73" spans="3:4" s="43" customFormat="1" ht="12.95" customHeight="1" x14ac:dyDescent="0.2">
      <c r="C73" s="49"/>
      <c r="D73" s="49"/>
    </row>
    <row r="74" spans="3:4" s="43" customFormat="1" ht="12.95" customHeight="1" x14ac:dyDescent="0.2">
      <c r="C74" s="49"/>
      <c r="D74" s="49"/>
    </row>
    <row r="75" spans="3:4" s="43" customFormat="1" ht="12.95" customHeight="1" x14ac:dyDescent="0.2">
      <c r="C75" s="49"/>
      <c r="D75" s="49"/>
    </row>
    <row r="76" spans="3:4" s="43" customFormat="1" ht="12.95" customHeight="1" x14ac:dyDescent="0.2">
      <c r="C76" s="49"/>
      <c r="D76" s="49"/>
    </row>
    <row r="77" spans="3:4" s="43" customFormat="1" ht="12.95" customHeight="1" x14ac:dyDescent="0.2">
      <c r="C77" s="49"/>
      <c r="D77" s="49"/>
    </row>
    <row r="78" spans="3:4" s="43" customFormat="1" ht="12.95" customHeight="1" x14ac:dyDescent="0.2">
      <c r="C78" s="49"/>
      <c r="D78" s="49"/>
    </row>
    <row r="79" spans="3:4" s="43" customFormat="1" ht="12.95" customHeight="1" x14ac:dyDescent="0.2">
      <c r="C79" s="49"/>
      <c r="D79" s="49"/>
    </row>
    <row r="80" spans="3:4" s="43" customFormat="1" ht="12.95" customHeight="1" x14ac:dyDescent="0.2">
      <c r="C80" s="49"/>
      <c r="D80" s="49"/>
    </row>
    <row r="81" spans="3:4" s="43" customFormat="1" ht="12.95" customHeight="1" x14ac:dyDescent="0.2">
      <c r="C81" s="49"/>
      <c r="D81" s="49"/>
    </row>
    <row r="82" spans="3:4" s="43" customFormat="1" ht="12.95" customHeight="1" x14ac:dyDescent="0.2">
      <c r="C82" s="49"/>
      <c r="D82" s="49"/>
    </row>
    <row r="83" spans="3:4" s="43" customFormat="1" ht="12.95" customHeight="1" x14ac:dyDescent="0.2">
      <c r="C83" s="49"/>
      <c r="D83" s="49"/>
    </row>
    <row r="84" spans="3:4" s="43" customFormat="1" ht="12.95" customHeight="1" x14ac:dyDescent="0.2">
      <c r="C84" s="49"/>
      <c r="D84" s="49"/>
    </row>
    <row r="85" spans="3:4" s="43" customFormat="1" ht="12.95" customHeight="1" x14ac:dyDescent="0.2">
      <c r="C85" s="49"/>
      <c r="D85" s="49"/>
    </row>
    <row r="86" spans="3:4" s="43" customFormat="1" ht="12.95" customHeight="1" x14ac:dyDescent="0.2">
      <c r="C86" s="49"/>
      <c r="D86" s="49"/>
    </row>
    <row r="87" spans="3:4" s="43" customFormat="1" ht="12.95" customHeight="1" x14ac:dyDescent="0.2">
      <c r="C87" s="49"/>
      <c r="D87" s="49"/>
    </row>
    <row r="88" spans="3:4" s="43" customFormat="1" ht="12.95" customHeight="1" x14ac:dyDescent="0.2">
      <c r="C88" s="49"/>
      <c r="D88" s="49"/>
    </row>
    <row r="89" spans="3:4" s="43" customFormat="1" ht="12.95" customHeight="1" x14ac:dyDescent="0.2">
      <c r="C89" s="49"/>
      <c r="D89" s="49"/>
    </row>
    <row r="90" spans="3:4" s="43" customFormat="1" ht="12.95" customHeight="1" x14ac:dyDescent="0.2">
      <c r="C90" s="49"/>
      <c r="D90" s="49"/>
    </row>
    <row r="91" spans="3:4" s="43" customFormat="1" ht="12.95" customHeight="1" x14ac:dyDescent="0.2">
      <c r="C91" s="49"/>
      <c r="D91" s="49"/>
    </row>
    <row r="92" spans="3:4" s="43" customFormat="1" ht="12.95" customHeight="1" x14ac:dyDescent="0.2">
      <c r="C92" s="49"/>
      <c r="D92" s="49"/>
    </row>
    <row r="93" spans="3:4" s="43" customFormat="1" ht="12.95" customHeight="1" x14ac:dyDescent="0.2">
      <c r="C93" s="49"/>
      <c r="D93" s="49"/>
    </row>
    <row r="94" spans="3:4" s="43" customFormat="1" ht="12.95" customHeight="1" x14ac:dyDescent="0.2">
      <c r="C94" s="49"/>
      <c r="D94" s="49"/>
    </row>
    <row r="95" spans="3:4" s="43" customFormat="1" ht="12.95" customHeight="1" x14ac:dyDescent="0.2">
      <c r="C95" s="49"/>
      <c r="D95" s="49"/>
    </row>
    <row r="96" spans="3:4" s="43" customFormat="1" ht="12.95" customHeight="1" x14ac:dyDescent="0.2">
      <c r="C96" s="49"/>
      <c r="D96" s="49"/>
    </row>
    <row r="97" spans="3:4" s="43" customFormat="1" ht="12.95" customHeight="1" x14ac:dyDescent="0.2">
      <c r="C97" s="49"/>
      <c r="D97" s="49"/>
    </row>
    <row r="98" spans="3:4" s="43" customFormat="1" ht="12.95" customHeight="1" x14ac:dyDescent="0.2">
      <c r="C98" s="49"/>
      <c r="D98" s="49"/>
    </row>
    <row r="99" spans="3:4" s="43" customFormat="1" ht="12.95" customHeight="1" x14ac:dyDescent="0.2">
      <c r="C99" s="49"/>
      <c r="D99" s="49"/>
    </row>
    <row r="100" spans="3:4" s="43" customFormat="1" ht="12.95" customHeight="1" x14ac:dyDescent="0.2">
      <c r="C100" s="49"/>
      <c r="D100" s="49"/>
    </row>
    <row r="101" spans="3:4" s="43" customFormat="1" ht="12.95" customHeight="1" x14ac:dyDescent="0.2">
      <c r="C101" s="49"/>
      <c r="D101" s="49"/>
    </row>
    <row r="102" spans="3:4" s="43" customFormat="1" ht="12.95" customHeight="1" x14ac:dyDescent="0.2">
      <c r="C102" s="49"/>
      <c r="D102" s="49"/>
    </row>
    <row r="103" spans="3:4" s="43" customFormat="1" ht="12.95" customHeight="1" x14ac:dyDescent="0.2">
      <c r="C103" s="49"/>
      <c r="D103" s="49"/>
    </row>
    <row r="104" spans="3:4" s="43" customFormat="1" ht="12.95" customHeight="1" x14ac:dyDescent="0.2">
      <c r="C104" s="49"/>
      <c r="D104" s="49"/>
    </row>
    <row r="105" spans="3:4" s="43" customFormat="1" ht="12.95" customHeight="1" x14ac:dyDescent="0.2">
      <c r="C105" s="49"/>
      <c r="D105" s="49"/>
    </row>
    <row r="106" spans="3:4" s="43" customFormat="1" ht="12.95" customHeight="1" x14ac:dyDescent="0.2">
      <c r="C106" s="49"/>
      <c r="D106" s="49"/>
    </row>
    <row r="107" spans="3:4" s="43" customFormat="1" ht="12.95" customHeight="1" x14ac:dyDescent="0.2">
      <c r="C107" s="49"/>
      <c r="D107" s="49"/>
    </row>
    <row r="108" spans="3:4" s="43" customFormat="1" ht="12.95" customHeight="1" x14ac:dyDescent="0.2">
      <c r="C108" s="49"/>
      <c r="D108" s="49"/>
    </row>
    <row r="109" spans="3:4" s="43" customFormat="1" ht="12.95" customHeight="1" x14ac:dyDescent="0.2">
      <c r="C109" s="49"/>
      <c r="D109" s="49"/>
    </row>
    <row r="110" spans="3:4" s="43" customFormat="1" ht="12.95" customHeight="1" x14ac:dyDescent="0.2">
      <c r="C110" s="49"/>
      <c r="D110" s="49"/>
    </row>
    <row r="111" spans="3:4" s="43" customFormat="1" ht="12.95" customHeight="1" x14ac:dyDescent="0.2">
      <c r="C111" s="49"/>
      <c r="D111" s="49"/>
    </row>
    <row r="112" spans="3:4" s="43" customFormat="1" ht="12.95" customHeight="1" x14ac:dyDescent="0.2">
      <c r="C112" s="49"/>
      <c r="D112" s="49"/>
    </row>
    <row r="113" spans="3:4" s="43" customFormat="1" ht="12.95" customHeight="1" x14ac:dyDescent="0.2">
      <c r="C113" s="49"/>
      <c r="D113" s="49"/>
    </row>
    <row r="114" spans="3:4" s="43" customFormat="1" ht="12.95" customHeight="1" x14ac:dyDescent="0.2">
      <c r="C114" s="49"/>
      <c r="D114" s="49"/>
    </row>
    <row r="115" spans="3:4" s="43" customFormat="1" ht="12.95" customHeight="1" x14ac:dyDescent="0.2">
      <c r="C115" s="49"/>
      <c r="D115" s="49"/>
    </row>
    <row r="116" spans="3:4" s="43" customFormat="1" ht="12.95" customHeight="1" x14ac:dyDescent="0.2">
      <c r="C116" s="49"/>
      <c r="D116" s="49"/>
    </row>
    <row r="117" spans="3:4" s="43" customFormat="1" ht="12.95" customHeight="1" x14ac:dyDescent="0.2">
      <c r="C117" s="49"/>
      <c r="D117" s="49"/>
    </row>
    <row r="118" spans="3:4" s="43" customFormat="1" ht="12.95" customHeight="1" x14ac:dyDescent="0.2">
      <c r="C118" s="49"/>
      <c r="D118" s="49"/>
    </row>
    <row r="119" spans="3:4" s="43" customFormat="1" ht="12.95" customHeight="1" x14ac:dyDescent="0.2">
      <c r="C119" s="49"/>
      <c r="D119" s="49"/>
    </row>
    <row r="120" spans="3:4" s="43" customFormat="1" ht="12.95" customHeight="1" x14ac:dyDescent="0.2">
      <c r="C120" s="49"/>
      <c r="D120" s="49"/>
    </row>
    <row r="121" spans="3:4" s="43" customFormat="1" ht="12.95" customHeight="1" x14ac:dyDescent="0.2">
      <c r="C121" s="49"/>
      <c r="D121" s="49"/>
    </row>
    <row r="122" spans="3:4" s="43" customFormat="1" ht="12.95" customHeight="1" x14ac:dyDescent="0.2">
      <c r="C122" s="49"/>
      <c r="D122" s="49"/>
    </row>
    <row r="123" spans="3:4" s="43" customFormat="1" ht="12.95" customHeight="1" x14ac:dyDescent="0.2">
      <c r="C123" s="49"/>
      <c r="D123" s="49"/>
    </row>
    <row r="124" spans="3:4" s="43" customFormat="1" ht="12.95" customHeight="1" x14ac:dyDescent="0.2">
      <c r="C124" s="49"/>
      <c r="D124" s="49"/>
    </row>
    <row r="125" spans="3:4" s="43" customFormat="1" ht="12.95" customHeight="1" x14ac:dyDescent="0.2">
      <c r="C125" s="49"/>
      <c r="D125" s="49"/>
    </row>
    <row r="126" spans="3:4" s="43" customFormat="1" ht="12.95" customHeight="1" x14ac:dyDescent="0.2">
      <c r="C126" s="49"/>
      <c r="D126" s="49"/>
    </row>
    <row r="127" spans="3:4" s="43" customFormat="1" ht="12.95" customHeight="1" x14ac:dyDescent="0.2">
      <c r="C127" s="49"/>
      <c r="D127" s="49"/>
    </row>
    <row r="128" spans="3:4" s="43" customFormat="1" ht="12.95" customHeight="1" x14ac:dyDescent="0.2">
      <c r="C128" s="49"/>
      <c r="D128" s="49"/>
    </row>
    <row r="129" spans="3:4" s="43" customFormat="1" ht="12.95" customHeight="1" x14ac:dyDescent="0.2">
      <c r="C129" s="49"/>
      <c r="D129" s="49"/>
    </row>
    <row r="130" spans="3:4" s="43" customFormat="1" ht="12.95" customHeight="1" x14ac:dyDescent="0.2">
      <c r="C130" s="49"/>
      <c r="D130" s="49"/>
    </row>
    <row r="131" spans="3:4" s="43" customFormat="1" ht="12.95" customHeight="1" x14ac:dyDescent="0.2">
      <c r="C131" s="49"/>
      <c r="D131" s="49"/>
    </row>
    <row r="132" spans="3:4" s="43" customFormat="1" ht="12.95" customHeight="1" x14ac:dyDescent="0.2">
      <c r="C132" s="49"/>
      <c r="D132" s="49"/>
    </row>
    <row r="133" spans="3:4" s="43" customFormat="1" ht="12.95" customHeight="1" x14ac:dyDescent="0.2">
      <c r="C133" s="49"/>
      <c r="D133" s="49"/>
    </row>
    <row r="134" spans="3:4" s="43" customFormat="1" ht="12.95" customHeight="1" x14ac:dyDescent="0.2">
      <c r="C134" s="49"/>
      <c r="D134" s="49"/>
    </row>
    <row r="135" spans="3:4" s="43" customFormat="1" ht="12.95" customHeight="1" x14ac:dyDescent="0.2">
      <c r="C135" s="49"/>
      <c r="D135" s="49"/>
    </row>
    <row r="136" spans="3:4" s="43" customFormat="1" ht="12.95" customHeight="1" x14ac:dyDescent="0.2">
      <c r="C136" s="49"/>
      <c r="D136" s="49"/>
    </row>
    <row r="137" spans="3:4" s="43" customFormat="1" ht="12.95" customHeight="1" x14ac:dyDescent="0.2">
      <c r="C137" s="49"/>
      <c r="D137" s="49"/>
    </row>
    <row r="138" spans="3:4" s="43" customFormat="1" ht="12.95" customHeight="1" x14ac:dyDescent="0.2">
      <c r="C138" s="49"/>
      <c r="D138" s="49"/>
    </row>
    <row r="139" spans="3:4" s="43" customFormat="1" ht="12.95" customHeight="1" x14ac:dyDescent="0.2">
      <c r="C139" s="49"/>
      <c r="D139" s="49"/>
    </row>
    <row r="140" spans="3:4" s="43" customFormat="1" ht="12.95" customHeight="1" x14ac:dyDescent="0.2">
      <c r="C140" s="49"/>
      <c r="D140" s="49"/>
    </row>
    <row r="141" spans="3:4" s="43" customFormat="1" ht="12.95" customHeight="1" x14ac:dyDescent="0.2">
      <c r="C141" s="49"/>
      <c r="D141" s="49"/>
    </row>
    <row r="142" spans="3:4" s="43" customFormat="1" ht="12.95" customHeight="1" x14ac:dyDescent="0.2">
      <c r="C142" s="49"/>
      <c r="D142" s="49"/>
    </row>
    <row r="143" spans="3:4" s="43" customFormat="1" ht="12.95" customHeight="1" x14ac:dyDescent="0.2">
      <c r="C143" s="49"/>
      <c r="D143" s="49"/>
    </row>
    <row r="144" spans="3:4" s="43" customFormat="1" ht="12.95" customHeight="1" x14ac:dyDescent="0.2">
      <c r="C144" s="49"/>
      <c r="D144" s="49"/>
    </row>
    <row r="145" spans="3:4" s="43" customFormat="1" ht="12.95" customHeight="1" x14ac:dyDescent="0.2">
      <c r="C145" s="49"/>
      <c r="D145" s="49"/>
    </row>
    <row r="146" spans="3:4" s="43" customFormat="1" ht="12.95" customHeight="1" x14ac:dyDescent="0.2">
      <c r="C146" s="49"/>
      <c r="D146" s="49"/>
    </row>
    <row r="147" spans="3:4" s="43" customFormat="1" ht="12.95" customHeight="1" x14ac:dyDescent="0.2">
      <c r="C147" s="49"/>
      <c r="D147" s="49"/>
    </row>
    <row r="148" spans="3:4" s="43" customFormat="1" ht="12.95" customHeight="1" x14ac:dyDescent="0.2">
      <c r="C148" s="49"/>
      <c r="D148" s="49"/>
    </row>
    <row r="149" spans="3:4" s="43" customFormat="1" ht="12.95" customHeight="1" x14ac:dyDescent="0.2">
      <c r="C149" s="49"/>
      <c r="D149" s="49"/>
    </row>
    <row r="150" spans="3:4" s="43" customFormat="1" ht="12.95" customHeight="1" x14ac:dyDescent="0.2">
      <c r="C150" s="49"/>
      <c r="D150" s="49"/>
    </row>
    <row r="151" spans="3:4" s="43" customFormat="1" ht="12.95" customHeight="1" x14ac:dyDescent="0.2">
      <c r="C151" s="49"/>
      <c r="D151" s="49"/>
    </row>
    <row r="152" spans="3:4" s="43" customFormat="1" ht="12.95" customHeight="1" x14ac:dyDescent="0.2">
      <c r="C152" s="49"/>
      <c r="D152" s="49"/>
    </row>
    <row r="153" spans="3:4" s="43" customFormat="1" ht="12.95" customHeight="1" x14ac:dyDescent="0.2">
      <c r="C153" s="49"/>
      <c r="D153" s="49"/>
    </row>
    <row r="154" spans="3:4" s="43" customFormat="1" ht="12.95" customHeight="1" x14ac:dyDescent="0.2">
      <c r="C154" s="49"/>
      <c r="D154" s="49"/>
    </row>
    <row r="155" spans="3:4" s="43" customFormat="1" ht="12.95" customHeight="1" x14ac:dyDescent="0.2">
      <c r="C155" s="49"/>
      <c r="D155" s="49"/>
    </row>
    <row r="156" spans="3:4" s="43" customFormat="1" ht="12.95" customHeight="1" x14ac:dyDescent="0.2">
      <c r="C156" s="49"/>
      <c r="D156" s="49"/>
    </row>
    <row r="157" spans="3:4" s="43" customFormat="1" ht="12.95" customHeight="1" x14ac:dyDescent="0.2">
      <c r="C157" s="49"/>
      <c r="D157" s="49"/>
    </row>
    <row r="158" spans="3:4" s="43" customFormat="1" ht="12.95" customHeight="1" x14ac:dyDescent="0.2">
      <c r="C158" s="49"/>
      <c r="D158" s="49"/>
    </row>
    <row r="159" spans="3:4" s="43" customFormat="1" ht="12.95" customHeight="1" x14ac:dyDescent="0.2">
      <c r="C159" s="49"/>
      <c r="D159" s="49"/>
    </row>
    <row r="160" spans="3:4" s="43" customFormat="1" ht="12.95" customHeight="1" x14ac:dyDescent="0.2">
      <c r="C160" s="49"/>
      <c r="D160" s="49"/>
    </row>
    <row r="161" spans="3:4" s="43" customFormat="1" ht="12.95" customHeight="1" x14ac:dyDescent="0.2">
      <c r="C161" s="49"/>
      <c r="D161" s="49"/>
    </row>
    <row r="162" spans="3:4" s="43" customFormat="1" ht="12.95" customHeight="1" x14ac:dyDescent="0.2">
      <c r="C162" s="49"/>
      <c r="D162" s="49"/>
    </row>
    <row r="163" spans="3:4" s="43" customFormat="1" ht="12.95" customHeight="1" x14ac:dyDescent="0.2">
      <c r="C163" s="49"/>
      <c r="D163" s="49"/>
    </row>
    <row r="164" spans="3:4" s="43" customFormat="1" ht="12.95" customHeight="1" x14ac:dyDescent="0.2">
      <c r="C164" s="49"/>
      <c r="D164" s="49"/>
    </row>
    <row r="165" spans="3:4" s="43" customFormat="1" ht="12.95" customHeight="1" x14ac:dyDescent="0.2">
      <c r="C165" s="49"/>
      <c r="D165" s="49"/>
    </row>
    <row r="166" spans="3:4" s="43" customFormat="1" ht="12.95" customHeight="1" x14ac:dyDescent="0.2">
      <c r="C166" s="49"/>
      <c r="D166" s="49"/>
    </row>
    <row r="167" spans="3:4" s="43" customFormat="1" ht="12.95" customHeight="1" x14ac:dyDescent="0.2">
      <c r="C167" s="49"/>
      <c r="D167" s="49"/>
    </row>
    <row r="168" spans="3:4" s="43" customFormat="1" ht="12.95" customHeight="1" x14ac:dyDescent="0.2">
      <c r="C168" s="49"/>
      <c r="D168" s="49"/>
    </row>
    <row r="169" spans="3:4" s="43" customFormat="1" ht="12.95" customHeight="1" x14ac:dyDescent="0.2">
      <c r="C169" s="49"/>
      <c r="D169" s="49"/>
    </row>
    <row r="170" spans="3:4" s="43" customFormat="1" ht="12.95" customHeight="1" x14ac:dyDescent="0.2">
      <c r="C170" s="49"/>
      <c r="D170" s="49"/>
    </row>
    <row r="171" spans="3:4" s="43" customFormat="1" ht="12.95" customHeight="1" x14ac:dyDescent="0.2">
      <c r="C171" s="49"/>
      <c r="D171" s="49"/>
    </row>
    <row r="172" spans="3:4" s="43" customFormat="1" ht="12.95" customHeight="1" x14ac:dyDescent="0.2">
      <c r="C172" s="49"/>
      <c r="D172" s="49"/>
    </row>
    <row r="173" spans="3:4" s="43" customFormat="1" ht="12.95" customHeight="1" x14ac:dyDescent="0.2">
      <c r="C173" s="49"/>
      <c r="D173" s="49"/>
    </row>
    <row r="174" spans="3:4" s="43" customFormat="1" ht="12.95" customHeight="1" x14ac:dyDescent="0.2">
      <c r="C174" s="49"/>
      <c r="D174" s="49"/>
    </row>
    <row r="175" spans="3:4" s="43" customFormat="1" ht="12.95" customHeight="1" x14ac:dyDescent="0.2">
      <c r="C175" s="49"/>
      <c r="D175" s="49"/>
    </row>
    <row r="176" spans="3:4" s="43" customFormat="1" ht="12.95" customHeight="1" x14ac:dyDescent="0.2">
      <c r="C176" s="49"/>
      <c r="D176" s="49"/>
    </row>
    <row r="177" spans="3:4" s="43" customFormat="1" ht="12.95" customHeight="1" x14ac:dyDescent="0.2">
      <c r="C177" s="49"/>
      <c r="D177" s="49"/>
    </row>
    <row r="178" spans="3:4" s="43" customFormat="1" ht="12.95" customHeight="1" x14ac:dyDescent="0.2">
      <c r="C178" s="49"/>
      <c r="D178" s="49"/>
    </row>
    <row r="179" spans="3:4" s="43" customFormat="1" ht="12.95" customHeight="1" x14ac:dyDescent="0.2">
      <c r="C179" s="49"/>
      <c r="D179" s="49"/>
    </row>
    <row r="180" spans="3:4" s="43" customFormat="1" ht="12.95" customHeight="1" x14ac:dyDescent="0.2">
      <c r="C180" s="49"/>
      <c r="D180" s="49"/>
    </row>
    <row r="181" spans="3:4" s="43" customFormat="1" ht="12.95" customHeight="1" x14ac:dyDescent="0.2">
      <c r="C181" s="49"/>
      <c r="D181" s="49"/>
    </row>
    <row r="182" spans="3:4" s="43" customFormat="1" ht="12.95" customHeight="1" x14ac:dyDescent="0.2">
      <c r="C182" s="49"/>
      <c r="D182" s="49"/>
    </row>
    <row r="183" spans="3:4" s="43" customFormat="1" ht="12.95" customHeight="1" x14ac:dyDescent="0.2">
      <c r="C183" s="49"/>
      <c r="D183" s="49"/>
    </row>
    <row r="184" spans="3:4" s="43" customFormat="1" ht="12.95" customHeight="1" x14ac:dyDescent="0.2">
      <c r="C184" s="49"/>
      <c r="D184" s="49"/>
    </row>
    <row r="185" spans="3:4" s="43" customFormat="1" ht="12.95" customHeight="1" x14ac:dyDescent="0.2">
      <c r="C185" s="49"/>
      <c r="D185" s="49"/>
    </row>
    <row r="186" spans="3:4" s="43" customFormat="1" ht="12.95" customHeight="1" x14ac:dyDescent="0.2">
      <c r="C186" s="49"/>
      <c r="D186" s="49"/>
    </row>
    <row r="187" spans="3:4" s="43" customFormat="1" ht="12.95" customHeight="1" x14ac:dyDescent="0.2">
      <c r="C187" s="49"/>
      <c r="D187" s="49"/>
    </row>
    <row r="188" spans="3:4" s="43" customFormat="1" ht="12.95" customHeight="1" x14ac:dyDescent="0.2">
      <c r="C188" s="49"/>
      <c r="D188" s="49"/>
    </row>
    <row r="189" spans="3:4" s="43" customFormat="1" ht="12.95" customHeight="1" x14ac:dyDescent="0.2">
      <c r="C189" s="49"/>
      <c r="D189" s="49"/>
    </row>
    <row r="190" spans="3:4" s="43" customFormat="1" ht="12.95" customHeight="1" x14ac:dyDescent="0.2">
      <c r="C190" s="49"/>
      <c r="D190" s="49"/>
    </row>
    <row r="191" spans="3:4" s="43" customFormat="1" ht="12.95" customHeight="1" x14ac:dyDescent="0.2">
      <c r="C191" s="49"/>
      <c r="D191" s="49"/>
    </row>
    <row r="192" spans="3:4" s="43" customFormat="1" ht="12.95" customHeight="1" x14ac:dyDescent="0.2">
      <c r="C192" s="49"/>
      <c r="D192" s="49"/>
    </row>
    <row r="193" spans="3:4" s="43" customFormat="1" ht="12.95" customHeight="1" x14ac:dyDescent="0.2">
      <c r="C193" s="49"/>
      <c r="D193" s="49"/>
    </row>
    <row r="194" spans="3:4" s="43" customFormat="1" ht="12.95" customHeight="1" x14ac:dyDescent="0.2">
      <c r="C194" s="49"/>
      <c r="D194" s="49"/>
    </row>
    <row r="195" spans="3:4" s="43" customFormat="1" ht="12.95" customHeight="1" x14ac:dyDescent="0.2">
      <c r="C195" s="49"/>
      <c r="D195" s="49"/>
    </row>
    <row r="196" spans="3:4" s="43" customFormat="1" ht="12.95" customHeight="1" x14ac:dyDescent="0.2">
      <c r="C196" s="49"/>
      <c r="D196" s="49"/>
    </row>
    <row r="197" spans="3:4" s="43" customFormat="1" ht="12.95" customHeight="1" x14ac:dyDescent="0.2">
      <c r="C197" s="49"/>
      <c r="D197" s="49"/>
    </row>
    <row r="198" spans="3:4" s="43" customFormat="1" ht="12.95" customHeight="1" x14ac:dyDescent="0.2">
      <c r="C198" s="49"/>
      <c r="D198" s="49"/>
    </row>
    <row r="199" spans="3:4" s="43" customFormat="1" ht="12.95" customHeight="1" x14ac:dyDescent="0.2">
      <c r="C199" s="49"/>
      <c r="D199" s="49"/>
    </row>
    <row r="200" spans="3:4" s="43" customFormat="1" ht="12.95" customHeight="1" x14ac:dyDescent="0.2">
      <c r="C200" s="49"/>
      <c r="D200" s="49"/>
    </row>
    <row r="201" spans="3:4" s="43" customFormat="1" ht="12.95" customHeight="1" x14ac:dyDescent="0.2">
      <c r="C201" s="49"/>
      <c r="D201" s="49"/>
    </row>
    <row r="202" spans="3:4" s="43" customFormat="1" ht="12.95" customHeight="1" x14ac:dyDescent="0.2">
      <c r="C202" s="49"/>
      <c r="D202" s="49"/>
    </row>
    <row r="203" spans="3:4" s="43" customFormat="1" ht="12.95" customHeight="1" x14ac:dyDescent="0.2">
      <c r="C203" s="49"/>
      <c r="D203" s="49"/>
    </row>
    <row r="204" spans="3:4" s="43" customFormat="1" ht="12.95" customHeight="1" x14ac:dyDescent="0.2">
      <c r="C204" s="49"/>
      <c r="D204" s="49"/>
    </row>
    <row r="205" spans="3:4" s="43" customFormat="1" ht="12.95" customHeight="1" x14ac:dyDescent="0.2">
      <c r="C205" s="49"/>
      <c r="D205" s="49"/>
    </row>
    <row r="206" spans="3:4" s="43" customFormat="1" ht="12.95" customHeight="1" x14ac:dyDescent="0.2">
      <c r="C206" s="49"/>
      <c r="D206" s="49"/>
    </row>
    <row r="207" spans="3:4" s="43" customFormat="1" ht="12.95" customHeight="1" x14ac:dyDescent="0.2">
      <c r="C207" s="49"/>
      <c r="D207" s="49"/>
    </row>
    <row r="208" spans="3:4" s="43" customFormat="1" ht="12.95" customHeight="1" x14ac:dyDescent="0.2">
      <c r="C208" s="49"/>
      <c r="D208" s="49"/>
    </row>
    <row r="209" spans="3:4" s="43" customFormat="1" ht="12.95" customHeight="1" x14ac:dyDescent="0.2">
      <c r="C209" s="49"/>
      <c r="D209" s="49"/>
    </row>
    <row r="210" spans="3:4" s="43" customFormat="1" ht="12.95" customHeight="1" x14ac:dyDescent="0.2">
      <c r="C210" s="49"/>
      <c r="D210" s="49"/>
    </row>
    <row r="211" spans="3:4" s="43" customFormat="1" ht="12.95" customHeight="1" x14ac:dyDescent="0.2">
      <c r="C211" s="49"/>
      <c r="D211" s="49"/>
    </row>
    <row r="212" spans="3:4" s="43" customFormat="1" ht="12.95" customHeight="1" x14ac:dyDescent="0.2">
      <c r="C212" s="49"/>
      <c r="D212" s="49"/>
    </row>
    <row r="213" spans="3:4" s="43" customFormat="1" ht="12.95" customHeight="1" x14ac:dyDescent="0.2">
      <c r="C213" s="49"/>
      <c r="D213" s="49"/>
    </row>
    <row r="214" spans="3:4" s="43" customFormat="1" ht="12.95" customHeight="1" x14ac:dyDescent="0.2">
      <c r="C214" s="49"/>
      <c r="D214" s="49"/>
    </row>
    <row r="215" spans="3:4" s="43" customFormat="1" ht="12.95" customHeight="1" x14ac:dyDescent="0.2">
      <c r="C215" s="49"/>
      <c r="D215" s="49"/>
    </row>
    <row r="216" spans="3:4" s="43" customFormat="1" ht="12.95" customHeight="1" x14ac:dyDescent="0.2">
      <c r="C216" s="49"/>
      <c r="D216" s="49"/>
    </row>
    <row r="217" spans="3:4" s="43" customFormat="1" ht="12.95" customHeight="1" x14ac:dyDescent="0.2">
      <c r="C217" s="49"/>
      <c r="D217" s="49"/>
    </row>
    <row r="218" spans="3:4" s="43" customFormat="1" ht="12.95" customHeight="1" x14ac:dyDescent="0.2">
      <c r="C218" s="49"/>
      <c r="D218" s="49"/>
    </row>
    <row r="219" spans="3:4" s="43" customFormat="1" ht="12.95" customHeight="1" x14ac:dyDescent="0.2">
      <c r="C219" s="49"/>
      <c r="D219" s="49"/>
    </row>
    <row r="220" spans="3:4" s="43" customFormat="1" ht="12.95" customHeight="1" x14ac:dyDescent="0.2">
      <c r="C220" s="49"/>
      <c r="D220" s="49"/>
    </row>
    <row r="221" spans="3:4" s="43" customFormat="1" ht="12.95" customHeight="1" x14ac:dyDescent="0.2">
      <c r="C221" s="49"/>
      <c r="D221" s="49"/>
    </row>
    <row r="222" spans="3:4" s="43" customFormat="1" ht="12.95" customHeight="1" x14ac:dyDescent="0.2">
      <c r="C222" s="49"/>
      <c r="D222" s="49"/>
    </row>
    <row r="223" spans="3:4" s="43" customFormat="1" ht="12.95" customHeight="1" x14ac:dyDescent="0.2">
      <c r="C223" s="49"/>
      <c r="D223" s="49"/>
    </row>
    <row r="224" spans="3:4" s="43" customFormat="1" ht="12.95" customHeight="1" x14ac:dyDescent="0.2">
      <c r="C224" s="49"/>
      <c r="D224" s="49"/>
    </row>
    <row r="225" spans="3:4" s="43" customFormat="1" ht="12.95" customHeight="1" x14ac:dyDescent="0.2">
      <c r="C225" s="49"/>
      <c r="D225" s="49"/>
    </row>
    <row r="226" spans="3:4" s="43" customFormat="1" ht="12.95" customHeight="1" x14ac:dyDescent="0.2">
      <c r="C226" s="49"/>
      <c r="D226" s="49"/>
    </row>
    <row r="227" spans="3:4" s="43" customFormat="1" ht="12.95" customHeight="1" x14ac:dyDescent="0.2">
      <c r="C227" s="49"/>
      <c r="D227" s="49"/>
    </row>
    <row r="228" spans="3:4" s="43" customFormat="1" ht="12.95" customHeight="1" x14ac:dyDescent="0.2">
      <c r="C228" s="49"/>
      <c r="D228" s="49"/>
    </row>
    <row r="229" spans="3:4" s="43" customFormat="1" ht="12.95" customHeight="1" x14ac:dyDescent="0.2">
      <c r="C229" s="49"/>
      <c r="D229" s="49"/>
    </row>
    <row r="230" spans="3:4" s="43" customFormat="1" ht="12.95" customHeight="1" x14ac:dyDescent="0.2">
      <c r="C230" s="49"/>
      <c r="D230" s="49"/>
    </row>
    <row r="231" spans="3:4" s="43" customFormat="1" ht="12.95" customHeight="1" x14ac:dyDescent="0.2">
      <c r="C231" s="49"/>
      <c r="D231" s="49"/>
    </row>
    <row r="232" spans="3:4" s="43" customFormat="1" ht="12.95" customHeight="1" x14ac:dyDescent="0.2">
      <c r="C232" s="49"/>
      <c r="D232" s="49"/>
    </row>
    <row r="233" spans="3:4" s="43" customFormat="1" ht="12.95" customHeight="1" x14ac:dyDescent="0.2">
      <c r="C233" s="49"/>
      <c r="D233" s="49"/>
    </row>
    <row r="234" spans="3:4" s="43" customFormat="1" ht="12.95" customHeight="1" x14ac:dyDescent="0.2">
      <c r="C234" s="49"/>
      <c r="D234" s="49"/>
    </row>
    <row r="235" spans="3:4" s="43" customFormat="1" ht="12.95" customHeight="1" x14ac:dyDescent="0.2">
      <c r="C235" s="49"/>
      <c r="D235" s="49"/>
    </row>
    <row r="236" spans="3:4" s="43" customFormat="1" ht="12.95" customHeight="1" x14ac:dyDescent="0.2">
      <c r="C236" s="49"/>
      <c r="D236" s="49"/>
    </row>
    <row r="237" spans="3:4" s="43" customFormat="1" ht="12.95" customHeight="1" x14ac:dyDescent="0.2">
      <c r="C237" s="49"/>
      <c r="D237" s="49"/>
    </row>
    <row r="238" spans="3:4" s="43" customFormat="1" ht="12.95" customHeight="1" x14ac:dyDescent="0.2">
      <c r="C238" s="49"/>
      <c r="D238" s="49"/>
    </row>
    <row r="239" spans="3:4" s="43" customFormat="1" ht="12.95" customHeight="1" x14ac:dyDescent="0.2">
      <c r="C239" s="49"/>
      <c r="D239" s="49"/>
    </row>
    <row r="240" spans="3:4" s="43" customFormat="1" ht="12.95" customHeight="1" x14ac:dyDescent="0.2">
      <c r="C240" s="49"/>
      <c r="D240" s="49"/>
    </row>
    <row r="241" spans="3:4" s="43" customFormat="1" ht="12.95" customHeight="1" x14ac:dyDescent="0.2">
      <c r="C241" s="49"/>
      <c r="D241" s="49"/>
    </row>
    <row r="242" spans="3:4" s="43" customFormat="1" ht="12.95" customHeight="1" x14ac:dyDescent="0.2">
      <c r="C242" s="49"/>
      <c r="D242" s="49"/>
    </row>
    <row r="243" spans="3:4" s="43" customFormat="1" ht="12.95" customHeight="1" x14ac:dyDescent="0.2">
      <c r="C243" s="49"/>
      <c r="D243" s="49"/>
    </row>
    <row r="244" spans="3:4" s="43" customFormat="1" ht="12.95" customHeight="1" x14ac:dyDescent="0.2">
      <c r="C244" s="49"/>
      <c r="D244" s="49"/>
    </row>
    <row r="245" spans="3:4" s="43" customFormat="1" ht="12.95" customHeight="1" x14ac:dyDescent="0.2">
      <c r="C245" s="49"/>
      <c r="D245" s="49"/>
    </row>
    <row r="246" spans="3:4" s="43" customFormat="1" ht="12.95" customHeight="1" x14ac:dyDescent="0.2">
      <c r="C246" s="49"/>
      <c r="D246" s="49"/>
    </row>
    <row r="247" spans="3:4" s="43" customFormat="1" ht="12.95" customHeight="1" x14ac:dyDescent="0.2">
      <c r="C247" s="49"/>
      <c r="D247" s="49"/>
    </row>
    <row r="248" spans="3:4" s="43" customFormat="1" ht="12.95" customHeight="1" x14ac:dyDescent="0.2">
      <c r="C248" s="49"/>
      <c r="D248" s="49"/>
    </row>
    <row r="249" spans="3:4" s="43" customFormat="1" ht="12.95" customHeight="1" x14ac:dyDescent="0.2">
      <c r="C249" s="49"/>
      <c r="D249" s="49"/>
    </row>
    <row r="250" spans="3:4" s="43" customFormat="1" ht="12.95" customHeight="1" x14ac:dyDescent="0.2">
      <c r="C250" s="49"/>
      <c r="D250" s="49"/>
    </row>
    <row r="251" spans="3:4" s="43" customFormat="1" ht="12.95" customHeight="1" x14ac:dyDescent="0.2">
      <c r="C251" s="49"/>
      <c r="D251" s="49"/>
    </row>
    <row r="252" spans="3:4" s="43" customFormat="1" ht="12.95" customHeight="1" x14ac:dyDescent="0.2">
      <c r="C252" s="49"/>
      <c r="D252" s="49"/>
    </row>
    <row r="253" spans="3:4" s="43" customFormat="1" ht="12.95" customHeight="1" x14ac:dyDescent="0.2">
      <c r="C253" s="49"/>
      <c r="D253" s="49"/>
    </row>
    <row r="254" spans="3:4" s="43" customFormat="1" ht="12.95" customHeight="1" x14ac:dyDescent="0.2">
      <c r="C254" s="49"/>
      <c r="D254" s="49"/>
    </row>
    <row r="255" spans="3:4" s="43" customFormat="1" ht="12.95" customHeight="1" x14ac:dyDescent="0.2">
      <c r="C255" s="49"/>
      <c r="D255" s="49"/>
    </row>
    <row r="256" spans="3:4" s="43" customFormat="1" ht="12.95" customHeight="1" x14ac:dyDescent="0.2">
      <c r="C256" s="49"/>
      <c r="D256" s="49"/>
    </row>
    <row r="257" spans="3:4" s="43" customFormat="1" ht="12.95" customHeight="1" x14ac:dyDescent="0.2">
      <c r="C257" s="49"/>
      <c r="D257" s="49"/>
    </row>
    <row r="258" spans="3:4" s="43" customFormat="1" ht="12.95" customHeight="1" x14ac:dyDescent="0.2">
      <c r="C258" s="49"/>
      <c r="D258" s="49"/>
    </row>
    <row r="259" spans="3:4" s="43" customFormat="1" ht="12.95" customHeight="1" x14ac:dyDescent="0.2">
      <c r="C259" s="49"/>
      <c r="D259" s="49"/>
    </row>
    <row r="260" spans="3:4" s="43" customFormat="1" ht="12.95" customHeight="1" x14ac:dyDescent="0.2">
      <c r="C260" s="49"/>
      <c r="D260" s="49"/>
    </row>
    <row r="261" spans="3:4" s="43" customFormat="1" ht="12.95" customHeight="1" x14ac:dyDescent="0.2">
      <c r="C261" s="49"/>
      <c r="D261" s="49"/>
    </row>
    <row r="262" spans="3:4" s="43" customFormat="1" ht="12.95" customHeight="1" x14ac:dyDescent="0.2">
      <c r="C262" s="49"/>
      <c r="D262" s="49"/>
    </row>
    <row r="263" spans="3:4" s="43" customFormat="1" ht="12.95" customHeight="1" x14ac:dyDescent="0.2">
      <c r="C263" s="49"/>
      <c r="D263" s="49"/>
    </row>
    <row r="264" spans="3:4" s="43" customFormat="1" ht="12.95" customHeight="1" x14ac:dyDescent="0.2">
      <c r="C264" s="49"/>
      <c r="D264" s="49"/>
    </row>
    <row r="265" spans="3:4" s="43" customFormat="1" ht="12.95" customHeight="1" x14ac:dyDescent="0.2">
      <c r="C265" s="49"/>
      <c r="D265" s="49"/>
    </row>
    <row r="266" spans="3:4" s="43" customFormat="1" ht="12.95" customHeight="1" x14ac:dyDescent="0.2">
      <c r="C266" s="49"/>
      <c r="D266" s="49"/>
    </row>
    <row r="267" spans="3:4" s="43" customFormat="1" ht="12.95" customHeight="1" x14ac:dyDescent="0.2">
      <c r="C267" s="49"/>
      <c r="D267" s="49"/>
    </row>
    <row r="268" spans="3:4" s="43" customFormat="1" ht="12.95" customHeight="1" x14ac:dyDescent="0.2">
      <c r="C268" s="49"/>
      <c r="D268" s="49"/>
    </row>
    <row r="269" spans="3:4" s="43" customFormat="1" ht="12.95" customHeight="1" x14ac:dyDescent="0.2">
      <c r="C269" s="49"/>
      <c r="D269" s="49"/>
    </row>
    <row r="270" spans="3:4" s="43" customFormat="1" ht="12.95" customHeight="1" x14ac:dyDescent="0.2">
      <c r="C270" s="49"/>
      <c r="D270" s="49"/>
    </row>
    <row r="271" spans="3:4" s="43" customFormat="1" ht="12.95" customHeight="1" x14ac:dyDescent="0.2">
      <c r="C271" s="49"/>
      <c r="D271" s="49"/>
    </row>
    <row r="272" spans="3:4" s="43" customFormat="1" ht="12.95" customHeight="1" x14ac:dyDescent="0.2">
      <c r="C272" s="49"/>
      <c r="D272" s="49"/>
    </row>
    <row r="273" spans="3:4" s="43" customFormat="1" ht="12.95" customHeight="1" x14ac:dyDescent="0.2">
      <c r="C273" s="49"/>
      <c r="D273" s="49"/>
    </row>
    <row r="274" spans="3:4" s="43" customFormat="1" ht="12.95" customHeight="1" x14ac:dyDescent="0.2">
      <c r="C274" s="49"/>
      <c r="D274" s="49"/>
    </row>
    <row r="275" spans="3:4" s="43" customFormat="1" ht="12.95" customHeight="1" x14ac:dyDescent="0.2">
      <c r="C275" s="49"/>
      <c r="D275" s="49"/>
    </row>
    <row r="276" spans="3:4" s="43" customFormat="1" ht="12.95" customHeight="1" x14ac:dyDescent="0.2">
      <c r="C276" s="49"/>
      <c r="D276" s="49"/>
    </row>
    <row r="277" spans="3:4" s="43" customFormat="1" ht="12.95" customHeight="1" x14ac:dyDescent="0.2">
      <c r="C277" s="49"/>
      <c r="D277" s="49"/>
    </row>
    <row r="278" spans="3:4" s="43" customFormat="1" ht="12.95" customHeight="1" x14ac:dyDescent="0.2">
      <c r="C278" s="49"/>
      <c r="D278" s="49"/>
    </row>
    <row r="279" spans="3:4" s="43" customFormat="1" ht="12.95" customHeight="1" x14ac:dyDescent="0.2">
      <c r="C279" s="49"/>
      <c r="D279" s="49"/>
    </row>
    <row r="280" spans="3:4" s="43" customFormat="1" ht="12.95" customHeight="1" x14ac:dyDescent="0.2">
      <c r="C280" s="49"/>
      <c r="D280" s="49"/>
    </row>
    <row r="281" spans="3:4" s="43" customFormat="1" ht="12.95" customHeight="1" x14ac:dyDescent="0.2">
      <c r="C281" s="49"/>
      <c r="D281" s="49"/>
    </row>
    <row r="282" spans="3:4" s="43" customFormat="1" ht="12.95" customHeight="1" x14ac:dyDescent="0.2">
      <c r="C282" s="49"/>
      <c r="D282" s="49"/>
    </row>
    <row r="283" spans="3:4" s="43" customFormat="1" ht="12.95" customHeight="1" x14ac:dyDescent="0.2">
      <c r="C283" s="49"/>
      <c r="D283" s="49"/>
    </row>
    <row r="284" spans="3:4" s="43" customFormat="1" ht="12.95" customHeight="1" x14ac:dyDescent="0.2">
      <c r="C284" s="49"/>
      <c r="D284" s="49"/>
    </row>
    <row r="285" spans="3:4" s="43" customFormat="1" ht="12.95" customHeight="1" x14ac:dyDescent="0.2">
      <c r="C285" s="49"/>
      <c r="D285" s="49"/>
    </row>
    <row r="286" spans="3:4" s="43" customFormat="1" ht="12.95" customHeight="1" x14ac:dyDescent="0.2">
      <c r="C286" s="49"/>
      <c r="D286" s="49"/>
    </row>
    <row r="287" spans="3:4" s="43" customFormat="1" ht="12.95" customHeight="1" x14ac:dyDescent="0.2">
      <c r="C287" s="49"/>
      <c r="D287" s="49"/>
    </row>
    <row r="288" spans="3:4" s="43" customFormat="1" ht="12.95" customHeight="1" x14ac:dyDescent="0.2">
      <c r="C288" s="49"/>
      <c r="D288" s="49"/>
    </row>
    <row r="289" spans="3:4" s="43" customFormat="1" ht="12.95" customHeight="1" x14ac:dyDescent="0.2">
      <c r="C289" s="49"/>
      <c r="D289" s="49"/>
    </row>
    <row r="290" spans="3:4" s="43" customFormat="1" ht="12.95" customHeight="1" x14ac:dyDescent="0.2">
      <c r="C290" s="49"/>
      <c r="D290" s="49"/>
    </row>
    <row r="291" spans="3:4" s="43" customFormat="1" ht="12.95" customHeight="1" x14ac:dyDescent="0.2">
      <c r="C291" s="49"/>
      <c r="D291" s="49"/>
    </row>
    <row r="292" spans="3:4" s="43" customFormat="1" ht="12.95" customHeight="1" x14ac:dyDescent="0.2">
      <c r="C292" s="49"/>
      <c r="D292" s="49"/>
    </row>
    <row r="293" spans="3:4" s="43" customFormat="1" ht="12.95" customHeight="1" x14ac:dyDescent="0.2">
      <c r="C293" s="49"/>
      <c r="D293" s="49"/>
    </row>
    <row r="294" spans="3:4" s="43" customFormat="1" ht="12.95" customHeight="1" x14ac:dyDescent="0.2">
      <c r="C294" s="49"/>
      <c r="D294" s="49"/>
    </row>
    <row r="295" spans="3:4" s="43" customFormat="1" ht="12.95" customHeight="1" x14ac:dyDescent="0.2">
      <c r="C295" s="49"/>
      <c r="D295" s="49"/>
    </row>
    <row r="296" spans="3:4" s="43" customFormat="1" ht="12.95" customHeight="1" x14ac:dyDescent="0.2">
      <c r="C296" s="49"/>
      <c r="D296" s="49"/>
    </row>
    <row r="297" spans="3:4" s="43" customFormat="1" ht="12.95" customHeight="1" x14ac:dyDescent="0.2">
      <c r="C297" s="49"/>
      <c r="D297" s="49"/>
    </row>
    <row r="298" spans="3:4" s="43" customFormat="1" ht="12.95" customHeight="1" x14ac:dyDescent="0.2">
      <c r="C298" s="49"/>
      <c r="D298" s="49"/>
    </row>
    <row r="299" spans="3:4" s="43" customFormat="1" ht="12.95" customHeight="1" x14ac:dyDescent="0.2">
      <c r="C299" s="49"/>
      <c r="D299" s="49"/>
    </row>
    <row r="300" spans="3:4" s="43" customFormat="1" ht="12.95" customHeight="1" x14ac:dyDescent="0.2">
      <c r="C300" s="49"/>
      <c r="D300" s="49"/>
    </row>
    <row r="301" spans="3:4" s="43" customFormat="1" ht="12.95" customHeight="1" x14ac:dyDescent="0.2">
      <c r="C301" s="49"/>
      <c r="D301" s="49"/>
    </row>
    <row r="302" spans="3:4" s="43" customFormat="1" ht="12.95" customHeight="1" x14ac:dyDescent="0.2">
      <c r="C302" s="49"/>
      <c r="D302" s="49"/>
    </row>
    <row r="303" spans="3:4" s="43" customFormat="1" ht="12.95" customHeight="1" x14ac:dyDescent="0.2">
      <c r="C303" s="49"/>
      <c r="D303" s="49"/>
    </row>
    <row r="304" spans="3:4" s="43" customFormat="1" ht="12.95" customHeight="1" x14ac:dyDescent="0.2">
      <c r="C304" s="49"/>
      <c r="D304" s="49"/>
    </row>
    <row r="305" spans="3:4" s="43" customFormat="1" ht="12.95" customHeight="1" x14ac:dyDescent="0.2">
      <c r="C305" s="49"/>
      <c r="D305" s="49"/>
    </row>
    <row r="306" spans="3:4" s="43" customFormat="1" ht="12.95" customHeight="1" x14ac:dyDescent="0.2">
      <c r="C306" s="49"/>
      <c r="D306" s="49"/>
    </row>
    <row r="307" spans="3:4" s="43" customFormat="1" ht="12.95" customHeight="1" x14ac:dyDescent="0.2">
      <c r="C307" s="49"/>
      <c r="D307" s="49"/>
    </row>
    <row r="308" spans="3:4" s="43" customFormat="1" ht="12.95" customHeight="1" x14ac:dyDescent="0.2">
      <c r="C308" s="49"/>
      <c r="D308" s="49"/>
    </row>
    <row r="309" spans="3:4" s="43" customFormat="1" ht="12.95" customHeight="1" x14ac:dyDescent="0.2">
      <c r="C309" s="49"/>
      <c r="D309" s="49"/>
    </row>
    <row r="310" spans="3:4" s="43" customFormat="1" ht="12.95" customHeight="1" x14ac:dyDescent="0.2">
      <c r="C310" s="49"/>
      <c r="D310" s="49"/>
    </row>
    <row r="311" spans="3:4" s="43" customFormat="1" ht="12.95" customHeight="1" x14ac:dyDescent="0.2">
      <c r="C311" s="49"/>
      <c r="D311" s="49"/>
    </row>
    <row r="312" spans="3:4" s="43" customFormat="1" ht="12.95" customHeight="1" x14ac:dyDescent="0.2">
      <c r="C312" s="49"/>
      <c r="D312" s="49"/>
    </row>
    <row r="313" spans="3:4" s="43" customFormat="1" ht="12.95" customHeight="1" x14ac:dyDescent="0.2">
      <c r="C313" s="49"/>
      <c r="D313" s="49"/>
    </row>
    <row r="314" spans="3:4" s="43" customFormat="1" ht="12.95" customHeight="1" x14ac:dyDescent="0.2">
      <c r="C314" s="49"/>
      <c r="D314" s="49"/>
    </row>
    <row r="315" spans="3:4" s="43" customFormat="1" ht="12.95" customHeight="1" x14ac:dyDescent="0.2">
      <c r="C315" s="49"/>
      <c r="D315" s="49"/>
    </row>
    <row r="316" spans="3:4" s="43" customFormat="1" ht="12.95" customHeight="1" x14ac:dyDescent="0.2">
      <c r="C316" s="49"/>
      <c r="D316" s="49"/>
    </row>
    <row r="317" spans="3:4" s="43" customFormat="1" ht="12.95" customHeight="1" x14ac:dyDescent="0.2">
      <c r="C317" s="49"/>
      <c r="D317" s="49"/>
    </row>
    <row r="318" spans="3:4" s="43" customFormat="1" ht="12.95" customHeight="1" x14ac:dyDescent="0.2">
      <c r="C318" s="49"/>
      <c r="D318" s="49"/>
    </row>
    <row r="319" spans="3:4" s="43" customFormat="1" ht="12.95" customHeight="1" x14ac:dyDescent="0.2">
      <c r="C319" s="49"/>
      <c r="D319" s="49"/>
    </row>
    <row r="320" spans="3:4" s="43" customFormat="1" ht="12.95" customHeight="1" x14ac:dyDescent="0.2">
      <c r="C320" s="49"/>
      <c r="D320" s="49"/>
    </row>
    <row r="321" spans="3:4" s="43" customFormat="1" ht="12.95" customHeight="1" x14ac:dyDescent="0.2">
      <c r="C321" s="49"/>
      <c r="D321" s="49"/>
    </row>
    <row r="322" spans="3:4" s="43" customFormat="1" ht="12.95" customHeight="1" x14ac:dyDescent="0.2">
      <c r="C322" s="49"/>
      <c r="D322" s="49"/>
    </row>
    <row r="323" spans="3:4" s="43" customFormat="1" ht="12.95" customHeight="1" x14ac:dyDescent="0.2">
      <c r="C323" s="49"/>
      <c r="D323" s="49"/>
    </row>
    <row r="324" spans="3:4" s="43" customFormat="1" ht="12.95" customHeight="1" x14ac:dyDescent="0.2">
      <c r="C324" s="49"/>
      <c r="D324" s="49"/>
    </row>
    <row r="325" spans="3:4" s="43" customFormat="1" ht="12.95" customHeight="1" x14ac:dyDescent="0.2">
      <c r="C325" s="49"/>
      <c r="D325" s="49"/>
    </row>
    <row r="326" spans="3:4" s="43" customFormat="1" ht="12.95" customHeight="1" x14ac:dyDescent="0.2">
      <c r="C326" s="49"/>
      <c r="D326" s="49"/>
    </row>
    <row r="327" spans="3:4" s="43" customFormat="1" ht="12.95" customHeight="1" x14ac:dyDescent="0.2">
      <c r="C327" s="49"/>
      <c r="D327" s="49"/>
    </row>
    <row r="328" spans="3:4" s="43" customFormat="1" ht="12.95" customHeight="1" x14ac:dyDescent="0.2">
      <c r="C328" s="49"/>
      <c r="D328" s="49"/>
    </row>
    <row r="329" spans="3:4" s="43" customFormat="1" ht="12.95" customHeight="1" x14ac:dyDescent="0.2">
      <c r="C329" s="49"/>
      <c r="D329" s="49"/>
    </row>
    <row r="330" spans="3:4" s="43" customFormat="1" ht="12.95" customHeight="1" x14ac:dyDescent="0.2">
      <c r="C330" s="49"/>
      <c r="D330" s="49"/>
    </row>
    <row r="331" spans="3:4" s="43" customFormat="1" ht="12.95" customHeight="1" x14ac:dyDescent="0.2">
      <c r="C331" s="49"/>
      <c r="D331" s="49"/>
    </row>
    <row r="332" spans="3:4" s="43" customFormat="1" ht="12.95" customHeight="1" x14ac:dyDescent="0.2">
      <c r="C332" s="49"/>
      <c r="D332" s="49"/>
    </row>
    <row r="333" spans="3:4" s="43" customFormat="1" ht="12.95" customHeight="1" x14ac:dyDescent="0.2">
      <c r="C333" s="49"/>
      <c r="D333" s="49"/>
    </row>
    <row r="334" spans="3:4" s="43" customFormat="1" ht="12.95" customHeight="1" x14ac:dyDescent="0.2">
      <c r="C334" s="49"/>
      <c r="D334" s="49"/>
    </row>
    <row r="335" spans="3:4" s="43" customFormat="1" ht="12.95" customHeight="1" x14ac:dyDescent="0.2">
      <c r="C335" s="49"/>
      <c r="D335" s="49"/>
    </row>
    <row r="336" spans="3:4" s="43" customFormat="1" ht="12.95" customHeight="1" x14ac:dyDescent="0.2">
      <c r="C336" s="49"/>
      <c r="D336" s="49"/>
    </row>
    <row r="337" spans="3:4" s="43" customFormat="1" ht="12.95" customHeight="1" x14ac:dyDescent="0.2">
      <c r="C337" s="49"/>
      <c r="D337" s="49"/>
    </row>
    <row r="338" spans="3:4" s="43" customFormat="1" ht="12.95" customHeight="1" x14ac:dyDescent="0.2">
      <c r="C338" s="49"/>
      <c r="D338" s="49"/>
    </row>
    <row r="339" spans="3:4" s="43" customFormat="1" ht="12.95" customHeight="1" x14ac:dyDescent="0.2">
      <c r="C339" s="49"/>
      <c r="D339" s="49"/>
    </row>
    <row r="340" spans="3:4" s="43" customFormat="1" ht="12.95" customHeight="1" x14ac:dyDescent="0.2">
      <c r="C340" s="49"/>
      <c r="D340" s="49"/>
    </row>
    <row r="341" spans="3:4" s="43" customFormat="1" ht="12.95" customHeight="1" x14ac:dyDescent="0.2">
      <c r="C341" s="49"/>
      <c r="D341" s="49"/>
    </row>
    <row r="342" spans="3:4" s="43" customFormat="1" ht="12.95" customHeight="1" x14ac:dyDescent="0.2">
      <c r="C342" s="49"/>
      <c r="D342" s="49"/>
    </row>
    <row r="343" spans="3:4" s="43" customFormat="1" ht="12.95" customHeight="1" x14ac:dyDescent="0.2">
      <c r="C343" s="49"/>
      <c r="D343" s="49"/>
    </row>
    <row r="344" spans="3:4" s="43" customFormat="1" ht="12.95" customHeight="1" x14ac:dyDescent="0.2">
      <c r="C344" s="49"/>
      <c r="D344" s="49"/>
    </row>
    <row r="345" spans="3:4" s="43" customFormat="1" ht="12.95" customHeight="1" x14ac:dyDescent="0.2">
      <c r="C345" s="49"/>
      <c r="D345" s="49"/>
    </row>
    <row r="346" spans="3:4" s="43" customFormat="1" ht="12.95" customHeight="1" x14ac:dyDescent="0.2">
      <c r="C346" s="49"/>
      <c r="D346" s="49"/>
    </row>
    <row r="347" spans="3:4" s="43" customFormat="1" ht="12.95" customHeight="1" x14ac:dyDescent="0.2">
      <c r="C347" s="49"/>
      <c r="D347" s="49"/>
    </row>
    <row r="348" spans="3:4" s="43" customFormat="1" ht="12.95" customHeight="1" x14ac:dyDescent="0.2">
      <c r="C348" s="49"/>
      <c r="D348" s="49"/>
    </row>
    <row r="349" spans="3:4" s="43" customFormat="1" ht="12.95" customHeight="1" x14ac:dyDescent="0.2">
      <c r="C349" s="49"/>
      <c r="D349" s="49"/>
    </row>
    <row r="350" spans="3:4" s="43" customFormat="1" ht="12.95" customHeight="1" x14ac:dyDescent="0.2">
      <c r="C350" s="49"/>
      <c r="D350" s="49"/>
    </row>
    <row r="351" spans="3:4" s="43" customFormat="1" ht="12.95" customHeight="1" x14ac:dyDescent="0.2">
      <c r="C351" s="49"/>
      <c r="D351" s="49"/>
    </row>
    <row r="352" spans="3:4" s="43" customFormat="1" ht="12.95" customHeight="1" x14ac:dyDescent="0.2">
      <c r="C352" s="49"/>
      <c r="D352" s="49"/>
    </row>
    <row r="353" spans="3:4" s="43" customFormat="1" ht="12.95" customHeight="1" x14ac:dyDescent="0.2">
      <c r="C353" s="49"/>
      <c r="D353" s="49"/>
    </row>
    <row r="354" spans="3:4" s="43" customFormat="1" ht="12.95" customHeight="1" x14ac:dyDescent="0.2">
      <c r="C354" s="49"/>
      <c r="D354" s="49"/>
    </row>
    <row r="355" spans="3:4" s="43" customFormat="1" ht="12.95" customHeight="1" x14ac:dyDescent="0.2">
      <c r="C355" s="49"/>
      <c r="D355" s="49"/>
    </row>
    <row r="356" spans="3:4" s="43" customFormat="1" ht="12.95" customHeight="1" x14ac:dyDescent="0.2">
      <c r="C356" s="49"/>
      <c r="D356" s="49"/>
    </row>
    <row r="357" spans="3:4" s="43" customFormat="1" ht="12.95" customHeight="1" x14ac:dyDescent="0.2">
      <c r="C357" s="49"/>
      <c r="D357" s="49"/>
    </row>
    <row r="358" spans="3:4" s="43" customFormat="1" ht="12.95" customHeight="1" x14ac:dyDescent="0.2">
      <c r="C358" s="49"/>
      <c r="D358" s="49"/>
    </row>
    <row r="359" spans="3:4" s="43" customFormat="1" ht="12.95" customHeight="1" x14ac:dyDescent="0.2">
      <c r="C359" s="49"/>
      <c r="D359" s="49"/>
    </row>
    <row r="360" spans="3:4" s="43" customFormat="1" ht="12.95" customHeight="1" x14ac:dyDescent="0.2">
      <c r="C360" s="49"/>
      <c r="D360" s="49"/>
    </row>
    <row r="361" spans="3:4" s="43" customFormat="1" ht="12.95" customHeight="1" x14ac:dyDescent="0.2">
      <c r="C361" s="49"/>
      <c r="D361" s="49"/>
    </row>
    <row r="362" spans="3:4" s="43" customFormat="1" ht="12.95" customHeight="1" x14ac:dyDescent="0.2">
      <c r="C362" s="49"/>
      <c r="D362" s="49"/>
    </row>
    <row r="363" spans="3:4" s="43" customFormat="1" ht="12.95" customHeight="1" x14ac:dyDescent="0.2">
      <c r="C363" s="49"/>
      <c r="D363" s="49"/>
    </row>
    <row r="364" spans="3:4" s="43" customFormat="1" ht="12.95" customHeight="1" x14ac:dyDescent="0.2">
      <c r="C364" s="49"/>
      <c r="D364" s="49"/>
    </row>
    <row r="365" spans="3:4" s="43" customFormat="1" ht="12.95" customHeight="1" x14ac:dyDescent="0.2">
      <c r="C365" s="49"/>
      <c r="D365" s="49"/>
    </row>
    <row r="366" spans="3:4" s="43" customFormat="1" ht="12.95" customHeight="1" x14ac:dyDescent="0.2">
      <c r="C366" s="49"/>
      <c r="D366" s="49"/>
    </row>
    <row r="367" spans="3:4" s="43" customFormat="1" ht="12.95" customHeight="1" x14ac:dyDescent="0.2">
      <c r="C367" s="49"/>
      <c r="D367" s="49"/>
    </row>
    <row r="368" spans="3:4" s="43" customFormat="1" ht="12.95" customHeight="1" x14ac:dyDescent="0.2">
      <c r="C368" s="49"/>
      <c r="D368" s="49"/>
    </row>
    <row r="369" spans="3:4" s="43" customFormat="1" ht="12.95" customHeight="1" x14ac:dyDescent="0.2">
      <c r="C369" s="49"/>
      <c r="D369" s="49"/>
    </row>
    <row r="370" spans="3:4" s="43" customFormat="1" ht="12.95" customHeight="1" x14ac:dyDescent="0.2">
      <c r="C370" s="49"/>
      <c r="D370" s="49"/>
    </row>
    <row r="371" spans="3:4" s="43" customFormat="1" ht="12.95" customHeight="1" x14ac:dyDescent="0.2">
      <c r="C371" s="49"/>
      <c r="D371" s="49"/>
    </row>
    <row r="372" spans="3:4" s="43" customFormat="1" ht="12.95" customHeight="1" x14ac:dyDescent="0.2">
      <c r="C372" s="49"/>
      <c r="D372" s="49"/>
    </row>
    <row r="373" spans="3:4" s="43" customFormat="1" ht="12.95" customHeight="1" x14ac:dyDescent="0.2">
      <c r="C373" s="49"/>
      <c r="D373" s="49"/>
    </row>
    <row r="374" spans="3:4" s="43" customFormat="1" ht="12.95" customHeight="1" x14ac:dyDescent="0.2">
      <c r="C374" s="49"/>
      <c r="D374" s="49"/>
    </row>
    <row r="375" spans="3:4" s="43" customFormat="1" ht="12.95" customHeight="1" x14ac:dyDescent="0.2">
      <c r="C375" s="49"/>
      <c r="D375" s="49"/>
    </row>
    <row r="376" spans="3:4" s="43" customFormat="1" ht="12.95" customHeight="1" x14ac:dyDescent="0.2">
      <c r="C376" s="49"/>
      <c r="D376" s="49"/>
    </row>
    <row r="377" spans="3:4" s="43" customFormat="1" ht="12.95" customHeight="1" x14ac:dyDescent="0.2">
      <c r="C377" s="49"/>
      <c r="D377" s="49"/>
    </row>
    <row r="378" spans="3:4" s="43" customFormat="1" ht="12.95" customHeight="1" x14ac:dyDescent="0.2">
      <c r="C378" s="49"/>
      <c r="D378" s="49"/>
    </row>
    <row r="379" spans="3:4" s="43" customFormat="1" ht="12.95" customHeight="1" x14ac:dyDescent="0.2">
      <c r="C379" s="49"/>
      <c r="D379" s="49"/>
    </row>
    <row r="380" spans="3:4" s="43" customFormat="1" ht="12.95" customHeight="1" x14ac:dyDescent="0.2">
      <c r="C380" s="49"/>
      <c r="D380" s="49"/>
    </row>
    <row r="381" spans="3:4" s="43" customFormat="1" ht="12.95" customHeight="1" x14ac:dyDescent="0.2">
      <c r="C381" s="49"/>
      <c r="D381" s="49"/>
    </row>
    <row r="382" spans="3:4" s="43" customFormat="1" ht="12.95" customHeight="1" x14ac:dyDescent="0.2">
      <c r="C382" s="49"/>
      <c r="D382" s="49"/>
    </row>
    <row r="383" spans="3:4" s="43" customFormat="1" ht="12.95" customHeight="1" x14ac:dyDescent="0.2">
      <c r="C383" s="49"/>
      <c r="D383" s="49"/>
    </row>
    <row r="384" spans="3:4" s="43" customFormat="1" ht="12.95" customHeight="1" x14ac:dyDescent="0.2">
      <c r="C384" s="49"/>
      <c r="D384" s="49"/>
    </row>
    <row r="385" spans="3:4" s="43" customFormat="1" ht="12.95" customHeight="1" x14ac:dyDescent="0.2">
      <c r="C385" s="49"/>
      <c r="D385" s="49"/>
    </row>
    <row r="386" spans="3:4" s="43" customFormat="1" ht="12.95" customHeight="1" x14ac:dyDescent="0.2">
      <c r="C386" s="49"/>
      <c r="D386" s="49"/>
    </row>
    <row r="387" spans="3:4" s="43" customFormat="1" ht="12.95" customHeight="1" x14ac:dyDescent="0.2">
      <c r="C387" s="49"/>
      <c r="D387" s="49"/>
    </row>
    <row r="388" spans="3:4" s="43" customFormat="1" ht="12.95" customHeight="1" x14ac:dyDescent="0.2">
      <c r="C388" s="49"/>
      <c r="D388" s="49"/>
    </row>
    <row r="389" spans="3:4" s="43" customFormat="1" ht="12.95" customHeight="1" x14ac:dyDescent="0.2">
      <c r="C389" s="49"/>
      <c r="D389" s="49"/>
    </row>
    <row r="390" spans="3:4" s="43" customFormat="1" ht="12.95" customHeight="1" x14ac:dyDescent="0.2">
      <c r="C390" s="49"/>
      <c r="D390" s="49"/>
    </row>
    <row r="391" spans="3:4" s="43" customFormat="1" ht="12.95" customHeight="1" x14ac:dyDescent="0.2">
      <c r="C391" s="49"/>
      <c r="D391" s="49"/>
    </row>
    <row r="392" spans="3:4" s="43" customFormat="1" ht="12.95" customHeight="1" x14ac:dyDescent="0.2">
      <c r="C392" s="49"/>
      <c r="D392" s="49"/>
    </row>
    <row r="393" spans="3:4" s="43" customFormat="1" ht="12.95" customHeight="1" x14ac:dyDescent="0.2">
      <c r="C393" s="49"/>
      <c r="D393" s="49"/>
    </row>
    <row r="394" spans="3:4" s="43" customFormat="1" ht="12.95" customHeight="1" x14ac:dyDescent="0.2">
      <c r="C394" s="49"/>
      <c r="D394" s="49"/>
    </row>
    <row r="395" spans="3:4" s="43" customFormat="1" ht="12.95" customHeight="1" x14ac:dyDescent="0.2">
      <c r="C395" s="49"/>
      <c r="D395" s="49"/>
    </row>
    <row r="396" spans="3:4" s="43" customFormat="1" ht="12.95" customHeight="1" x14ac:dyDescent="0.2">
      <c r="C396" s="49"/>
      <c r="D396" s="49"/>
    </row>
    <row r="397" spans="3:4" s="43" customFormat="1" ht="12.95" customHeight="1" x14ac:dyDescent="0.2">
      <c r="C397" s="49"/>
      <c r="D397" s="49"/>
    </row>
    <row r="398" spans="3:4" s="43" customFormat="1" ht="12.95" customHeight="1" x14ac:dyDescent="0.2">
      <c r="C398" s="49"/>
      <c r="D398" s="49"/>
    </row>
    <row r="399" spans="3:4" s="43" customFormat="1" ht="12.95" customHeight="1" x14ac:dyDescent="0.2">
      <c r="C399" s="49"/>
      <c r="D399" s="49"/>
    </row>
    <row r="400" spans="3:4" s="43" customFormat="1" ht="12.95" customHeight="1" x14ac:dyDescent="0.2">
      <c r="C400" s="49"/>
      <c r="D400" s="49"/>
    </row>
    <row r="401" spans="3:4" s="43" customFormat="1" ht="12.95" customHeight="1" x14ac:dyDescent="0.2">
      <c r="C401" s="49"/>
      <c r="D401" s="49"/>
    </row>
    <row r="402" spans="3:4" s="43" customFormat="1" ht="12.95" customHeight="1" x14ac:dyDescent="0.2">
      <c r="C402" s="49"/>
      <c r="D402" s="49"/>
    </row>
    <row r="403" spans="3:4" s="43" customFormat="1" ht="12.95" customHeight="1" x14ac:dyDescent="0.2">
      <c r="C403" s="49"/>
      <c r="D403" s="49"/>
    </row>
    <row r="404" spans="3:4" s="43" customFormat="1" ht="12.95" customHeight="1" x14ac:dyDescent="0.2">
      <c r="C404" s="49"/>
      <c r="D404" s="49"/>
    </row>
    <row r="405" spans="3:4" s="43" customFormat="1" ht="12.95" customHeight="1" x14ac:dyDescent="0.2">
      <c r="C405" s="49"/>
      <c r="D405" s="49"/>
    </row>
    <row r="406" spans="3:4" s="43" customFormat="1" ht="12.95" customHeight="1" x14ac:dyDescent="0.2">
      <c r="C406" s="49"/>
      <c r="D406" s="49"/>
    </row>
    <row r="407" spans="3:4" s="43" customFormat="1" ht="12.95" customHeight="1" x14ac:dyDescent="0.2">
      <c r="C407" s="49"/>
      <c r="D407" s="49"/>
    </row>
    <row r="408" spans="3:4" s="43" customFormat="1" ht="12.95" customHeight="1" x14ac:dyDescent="0.2">
      <c r="C408" s="49"/>
      <c r="D408" s="49"/>
    </row>
    <row r="409" spans="3:4" s="43" customFormat="1" ht="12.95" customHeight="1" x14ac:dyDescent="0.2">
      <c r="C409" s="49"/>
      <c r="D409" s="49"/>
    </row>
    <row r="410" spans="3:4" s="43" customFormat="1" ht="12.95" customHeight="1" x14ac:dyDescent="0.2">
      <c r="C410" s="49"/>
      <c r="D410" s="49"/>
    </row>
    <row r="411" spans="3:4" s="43" customFormat="1" ht="12.95" customHeight="1" x14ac:dyDescent="0.2">
      <c r="C411" s="49"/>
      <c r="D411" s="49"/>
    </row>
    <row r="412" spans="3:4" s="43" customFormat="1" ht="12.95" customHeight="1" x14ac:dyDescent="0.2">
      <c r="C412" s="49"/>
      <c r="D412" s="49"/>
    </row>
    <row r="413" spans="3:4" s="43" customFormat="1" ht="12.95" customHeight="1" x14ac:dyDescent="0.2">
      <c r="C413" s="49"/>
      <c r="D413" s="49"/>
    </row>
    <row r="414" spans="3:4" s="43" customFormat="1" ht="12.95" customHeight="1" x14ac:dyDescent="0.2">
      <c r="C414" s="49"/>
      <c r="D414" s="49"/>
    </row>
    <row r="415" spans="3:4" s="43" customFormat="1" ht="12.95" customHeight="1" x14ac:dyDescent="0.2">
      <c r="C415" s="49"/>
      <c r="D415" s="49"/>
    </row>
    <row r="416" spans="3:4" s="43" customFormat="1" ht="12.95" customHeight="1" x14ac:dyDescent="0.2">
      <c r="C416" s="49"/>
      <c r="D416" s="49"/>
    </row>
    <row r="417" spans="3:4" s="43" customFormat="1" ht="12.95" customHeight="1" x14ac:dyDescent="0.2">
      <c r="C417" s="49"/>
      <c r="D417" s="49"/>
    </row>
    <row r="418" spans="3:4" s="43" customFormat="1" ht="12.95" customHeight="1" x14ac:dyDescent="0.2">
      <c r="C418" s="49"/>
      <c r="D418" s="49"/>
    </row>
    <row r="419" spans="3:4" s="43" customFormat="1" ht="12.95" customHeight="1" x14ac:dyDescent="0.2">
      <c r="C419" s="49"/>
      <c r="D419" s="49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39"/>
  <sheetViews>
    <sheetView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N25" sqref="N25:N2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44</v>
      </c>
      <c r="E1" t="s">
        <v>45</v>
      </c>
    </row>
    <row r="2" spans="1:7" ht="12.95" customHeight="1" x14ac:dyDescent="0.2">
      <c r="A2" t="s">
        <v>24</v>
      </c>
      <c r="B2" t="s">
        <v>46</v>
      </c>
      <c r="C2" s="31" t="s">
        <v>42</v>
      </c>
      <c r="D2" s="3" t="s">
        <v>47</v>
      </c>
      <c r="E2" s="32" t="s">
        <v>43</v>
      </c>
      <c r="F2" t="e">
        <v>#N/A</v>
      </c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28" t="s">
        <v>41</v>
      </c>
      <c r="D4" s="29" t="s">
        <v>41</v>
      </c>
    </row>
    <row r="5" spans="1:7" ht="12.95" customHeight="1" x14ac:dyDescent="0.2"/>
    <row r="6" spans="1:7" ht="12.95" customHeight="1" x14ac:dyDescent="0.2">
      <c r="A6" s="5" t="s">
        <v>1</v>
      </c>
    </row>
    <row r="7" spans="1:7" ht="12.95" customHeight="1" x14ac:dyDescent="0.2">
      <c r="A7" t="s">
        <v>2</v>
      </c>
      <c r="C7" s="8">
        <v>55583.963000000003</v>
      </c>
      <c r="D7" s="30" t="s">
        <v>48</v>
      </c>
    </row>
    <row r="8" spans="1:7" ht="12.95" customHeight="1" x14ac:dyDescent="0.2">
      <c r="A8" t="s">
        <v>3</v>
      </c>
      <c r="C8" s="8">
        <v>0.334619</v>
      </c>
      <c r="D8" s="30" t="s">
        <v>48</v>
      </c>
    </row>
    <row r="9" spans="1:7" ht="12.95" customHeight="1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2.95" customHeight="1" thickBot="1" x14ac:dyDescent="0.25">
      <c r="A10" s="10"/>
      <c r="B10" s="10"/>
      <c r="C10" s="4" t="s">
        <v>20</v>
      </c>
      <c r="D10" s="4" t="s">
        <v>21</v>
      </c>
      <c r="E10" s="10"/>
    </row>
    <row r="11" spans="1:7" ht="12.95" customHeight="1" x14ac:dyDescent="0.2">
      <c r="A11" s="10" t="s">
        <v>15</v>
      </c>
      <c r="B11" s="10"/>
      <c r="C11" s="22">
        <f ca="1">INTERCEPT(INDIRECT($G$11):G991,INDIRECT($F$11):F991)</f>
        <v>1.1076348335156742E-2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ht="12.95" customHeight="1" x14ac:dyDescent="0.2">
      <c r="A12" s="10" t="s">
        <v>16</v>
      </c>
      <c r="B12" s="10"/>
      <c r="C12" s="22">
        <f ca="1">SLOPE(INDIRECT($G$11):G991,INDIRECT($F$11):F991)</f>
        <v>-4.002159129601046E-6</v>
      </c>
      <c r="D12" s="3"/>
      <c r="E12" s="10"/>
    </row>
    <row r="13" spans="1:7" ht="12.95" customHeight="1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ht="12.95" customHeight="1" x14ac:dyDescent="0.2">
      <c r="A14" s="10"/>
      <c r="B14" s="10"/>
      <c r="C14" s="10"/>
      <c r="D14" s="14" t="s">
        <v>33</v>
      </c>
      <c r="E14" s="15">
        <f ca="1">NOW()+15018.5+$C$9/24</f>
        <v>60312.726041782407</v>
      </c>
    </row>
    <row r="15" spans="1:7" ht="12.95" customHeight="1" x14ac:dyDescent="0.2">
      <c r="A15" s="12" t="s">
        <v>17</v>
      </c>
      <c r="B15" s="10"/>
      <c r="C15" s="13">
        <f ca="1">(C7+C11)+(C8+C12)*INT(MAX(F21:F3532))</f>
        <v>59548.827185764807</v>
      </c>
      <c r="D15" s="14" t="s">
        <v>39</v>
      </c>
      <c r="E15" s="15">
        <f ca="1">ROUND(2*(E14-$C$7)/$C$8,0)/2+E13</f>
        <v>14133</v>
      </c>
    </row>
    <row r="16" spans="1:7" ht="12.95" customHeight="1" x14ac:dyDescent="0.2">
      <c r="A16" s="16" t="s">
        <v>4</v>
      </c>
      <c r="B16" s="10"/>
      <c r="C16" s="17">
        <f ca="1">+C8+C12</f>
        <v>0.3346149978408704</v>
      </c>
      <c r="D16" s="14" t="s">
        <v>40</v>
      </c>
      <c r="E16" s="24">
        <f ca="1">ROUND(2*(E14-$C$15)/$C$16,0)/2+E13</f>
        <v>2284</v>
      </c>
    </row>
    <row r="17" spans="1:19" ht="12.95" customHeight="1" thickBot="1" x14ac:dyDescent="0.25">
      <c r="A17" s="14" t="s">
        <v>30</v>
      </c>
      <c r="B17" s="10"/>
      <c r="C17" s="10">
        <f>COUNT(C21:C2190)</f>
        <v>6</v>
      </c>
      <c r="D17" s="14" t="s">
        <v>34</v>
      </c>
      <c r="E17" s="18">
        <f ca="1">+$C$15+$C$16*E16-15018.5-$C$9/24</f>
        <v>45294.983674166688</v>
      </c>
    </row>
    <row r="18" spans="1:19" ht="12.95" customHeight="1" thickTop="1" thickBot="1" x14ac:dyDescent="0.25">
      <c r="A18" s="16" t="s">
        <v>5</v>
      </c>
      <c r="B18" s="10"/>
      <c r="C18" s="19">
        <f ca="1">+C15</f>
        <v>59548.827185764807</v>
      </c>
      <c r="D18" s="20">
        <f ca="1">+C16</f>
        <v>0.3346149978408704</v>
      </c>
      <c r="E18" s="21" t="s">
        <v>35</v>
      </c>
    </row>
    <row r="19" spans="1:19" ht="12.95" customHeight="1" thickTop="1" x14ac:dyDescent="0.2">
      <c r="A19" s="25" t="s">
        <v>36</v>
      </c>
      <c r="E19" s="26">
        <v>21</v>
      </c>
      <c r="S19">
        <f ca="1">SQRT(SUM(S21:S49)/(COUNT(S21:S49)-1))</f>
        <v>1.4025516054437748E-2</v>
      </c>
    </row>
    <row r="20" spans="1:19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53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ht="12.95" customHeight="1" x14ac:dyDescent="0.2">
      <c r="A21" s="33" t="s">
        <v>49</v>
      </c>
      <c r="B21" s="34" t="s">
        <v>50</v>
      </c>
      <c r="C21" s="33">
        <v>55583.963000000003</v>
      </c>
      <c r="D21" s="33">
        <v>1.1000000000000001E-3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 t="shared" ref="H21:H26" si="3">+G21</f>
        <v>0</v>
      </c>
      <c r="O21">
        <f t="shared" ref="O21:O26" ca="1" si="4">+C$11+C$12*$F21</f>
        <v>1.1076348335156742E-2</v>
      </c>
      <c r="Q21" s="2">
        <f t="shared" ref="Q21:Q26" si="5">+C21-15018.5</f>
        <v>40565.463000000003</v>
      </c>
      <c r="S21">
        <f t="shared" ref="S21:S26" ca="1" si="6">+(O21-G21)^2</f>
        <v>1.2268549244172955E-4</v>
      </c>
    </row>
    <row r="22" spans="1:19" ht="12.95" customHeight="1" x14ac:dyDescent="0.2">
      <c r="A22" s="33" t="s">
        <v>49</v>
      </c>
      <c r="B22" s="34" t="s">
        <v>51</v>
      </c>
      <c r="C22" s="33">
        <v>55665.788999999997</v>
      </c>
      <c r="D22" s="33">
        <v>8.0000000000000002E-3</v>
      </c>
      <c r="E22">
        <f t="shared" si="0"/>
        <v>244.53482916389581</v>
      </c>
      <c r="F22">
        <f t="shared" si="1"/>
        <v>244.5</v>
      </c>
      <c r="G22">
        <f t="shared" si="2"/>
        <v>1.1654499990982004E-2</v>
      </c>
      <c r="H22">
        <f t="shared" si="3"/>
        <v>1.1654499990982004E-2</v>
      </c>
      <c r="O22">
        <f t="shared" ca="1" si="4"/>
        <v>1.0097820427969287E-2</v>
      </c>
      <c r="Q22" s="2">
        <f t="shared" si="5"/>
        <v>40647.288999999997</v>
      </c>
      <c r="S22">
        <f t="shared" ca="1" si="6"/>
        <v>2.4232512619014615E-6</v>
      </c>
    </row>
    <row r="23" spans="1:19" ht="12.95" customHeight="1" x14ac:dyDescent="0.2">
      <c r="A23" s="35" t="s">
        <v>52</v>
      </c>
      <c r="B23" s="36" t="s">
        <v>51</v>
      </c>
      <c r="C23" s="35">
        <v>55955.905299999999</v>
      </c>
      <c r="D23" s="35">
        <v>5.9999999999999995E-4</v>
      </c>
      <c r="E23">
        <f t="shared" si="0"/>
        <v>1111.5396914102162</v>
      </c>
      <c r="F23">
        <f t="shared" si="1"/>
        <v>1111.5</v>
      </c>
      <c r="G23">
        <f t="shared" si="2"/>
        <v>1.3281499996082857E-2</v>
      </c>
      <c r="H23">
        <f t="shared" si="3"/>
        <v>1.3281499996082857E-2</v>
      </c>
      <c r="O23">
        <f t="shared" ca="1" si="4"/>
        <v>6.6279484626051797E-3</v>
      </c>
      <c r="Q23" s="2">
        <f t="shared" si="5"/>
        <v>40937.405299999999</v>
      </c>
      <c r="S23">
        <f t="shared" ca="1" si="6"/>
        <v>4.4269748008643157E-5</v>
      </c>
    </row>
    <row r="24" spans="1:19" ht="12.95" customHeight="1" x14ac:dyDescent="0.2">
      <c r="A24" s="35" t="s">
        <v>52</v>
      </c>
      <c r="B24" s="36" t="s">
        <v>50</v>
      </c>
      <c r="C24" s="35">
        <v>56029.686500000003</v>
      </c>
      <c r="D24" s="35">
        <v>5.0000000000000001E-4</v>
      </c>
      <c r="E24">
        <f t="shared" si="0"/>
        <v>1332.0328493002492</v>
      </c>
      <c r="F24">
        <f t="shared" si="1"/>
        <v>1332</v>
      </c>
      <c r="G24">
        <f t="shared" si="2"/>
        <v>1.0992000003170688E-2</v>
      </c>
      <c r="H24">
        <f t="shared" si="3"/>
        <v>1.0992000003170688E-2</v>
      </c>
      <c r="O24">
        <f t="shared" ca="1" si="4"/>
        <v>5.7454723745281495E-3</v>
      </c>
      <c r="Q24" s="2">
        <f t="shared" si="5"/>
        <v>41011.186500000003</v>
      </c>
      <c r="S24">
        <f t="shared" ca="1" si="6"/>
        <v>2.7526052158109493E-5</v>
      </c>
    </row>
    <row r="25" spans="1:19" ht="12.95" customHeight="1" x14ac:dyDescent="0.2">
      <c r="A25" t="s">
        <v>61</v>
      </c>
      <c r="C25" s="37">
        <v>59334.652600000001</v>
      </c>
      <c r="D25" s="38">
        <v>5.0000000000000001E-4</v>
      </c>
      <c r="E25">
        <f t="shared" si="0"/>
        <v>11208.836318320233</v>
      </c>
      <c r="F25">
        <f t="shared" si="1"/>
        <v>11209</v>
      </c>
      <c r="G25">
        <f t="shared" si="2"/>
        <v>-5.4771000002801884E-2</v>
      </c>
      <c r="N25">
        <f>+G25</f>
        <v>-5.4771000002801884E-2</v>
      </c>
      <c r="O25">
        <f t="shared" ca="1" si="4"/>
        <v>-3.3783853348541379E-2</v>
      </c>
      <c r="Q25" s="2">
        <f t="shared" si="5"/>
        <v>44316.152600000001</v>
      </c>
      <c r="S25">
        <f t="shared" ca="1" si="6"/>
        <v>4.404603246874379E-4</v>
      </c>
    </row>
    <row r="26" spans="1:19" ht="12.95" customHeight="1" x14ac:dyDescent="0.2">
      <c r="A26" s="39" t="s">
        <v>62</v>
      </c>
      <c r="B26" s="40" t="s">
        <v>50</v>
      </c>
      <c r="C26" s="41">
        <v>59549.013099999996</v>
      </c>
      <c r="D26" s="42">
        <v>1E-4</v>
      </c>
      <c r="E26">
        <f t="shared" si="0"/>
        <v>11849.446982986599</v>
      </c>
      <c r="F26">
        <f t="shared" si="1"/>
        <v>11849.5</v>
      </c>
      <c r="G26">
        <f t="shared" si="2"/>
        <v>-1.7740500006766524E-2</v>
      </c>
      <c r="N26">
        <f>+G26</f>
        <v>-1.7740500006766524E-2</v>
      </c>
      <c r="O26">
        <f t="shared" ca="1" si="4"/>
        <v>-3.6347236271050853E-2</v>
      </c>
      <c r="Q26" s="2">
        <f t="shared" si="5"/>
        <v>44530.513099999996</v>
      </c>
      <c r="S26">
        <f t="shared" ca="1" si="6"/>
        <v>3.4621063440863354E-4</v>
      </c>
    </row>
    <row r="27" spans="1:19" ht="12.95" customHeight="1" x14ac:dyDescent="0.2">
      <c r="C27" s="8"/>
      <c r="D27" s="8"/>
      <c r="Q27" s="2"/>
    </row>
    <row r="28" spans="1:19" ht="12.95" customHeight="1" x14ac:dyDescent="0.2">
      <c r="C28" s="8"/>
      <c r="D28" s="8"/>
      <c r="Q28" s="2"/>
    </row>
    <row r="29" spans="1:19" ht="12.95" customHeight="1" x14ac:dyDescent="0.2">
      <c r="C29" s="8"/>
      <c r="D29" s="8"/>
      <c r="Q29" s="2"/>
    </row>
    <row r="30" spans="1:19" ht="12.95" customHeight="1" x14ac:dyDescent="0.2">
      <c r="C30" s="8"/>
      <c r="D30" s="8"/>
      <c r="Q30" s="2"/>
    </row>
    <row r="31" spans="1:19" ht="12.95" customHeight="1" x14ac:dyDescent="0.2">
      <c r="C31" s="8"/>
      <c r="D31" s="8"/>
      <c r="Q31" s="2"/>
    </row>
    <row r="32" spans="1:19" ht="12.95" customHeight="1" x14ac:dyDescent="0.2">
      <c r="C32" s="8"/>
      <c r="D32" s="8"/>
      <c r="Q32" s="2"/>
    </row>
    <row r="33" spans="3:4" ht="12.95" customHeight="1" x14ac:dyDescent="0.2">
      <c r="C33" s="8"/>
      <c r="D33" s="8"/>
    </row>
    <row r="34" spans="3:4" ht="12.95" customHeight="1" x14ac:dyDescent="0.2">
      <c r="C34" s="8"/>
      <c r="D34" s="8"/>
    </row>
    <row r="35" spans="3:4" ht="12.95" customHeight="1" x14ac:dyDescent="0.2">
      <c r="C35" s="8"/>
      <c r="D35" s="8"/>
    </row>
    <row r="36" spans="3:4" ht="12.95" customHeight="1" x14ac:dyDescent="0.2">
      <c r="C36" s="8"/>
      <c r="D36" s="8"/>
    </row>
    <row r="37" spans="3:4" ht="12.95" customHeight="1" x14ac:dyDescent="0.2">
      <c r="C37" s="8"/>
      <c r="D37" s="8"/>
    </row>
    <row r="38" spans="3:4" ht="12.95" customHeight="1" x14ac:dyDescent="0.2">
      <c r="C38" s="8"/>
      <c r="D38" s="8"/>
    </row>
    <row r="39" spans="3:4" ht="12.95" customHeight="1" x14ac:dyDescent="0.2">
      <c r="C39" s="8"/>
      <c r="D39" s="8"/>
    </row>
    <row r="40" spans="3:4" ht="12.95" customHeight="1" x14ac:dyDescent="0.2">
      <c r="C40" s="8"/>
      <c r="D40" s="8"/>
    </row>
    <row r="41" spans="3:4" ht="12.95" customHeight="1" x14ac:dyDescent="0.2">
      <c r="C41" s="8"/>
      <c r="D41" s="8"/>
    </row>
    <row r="42" spans="3:4" ht="12.95" customHeight="1" x14ac:dyDescent="0.2">
      <c r="C42" s="8"/>
      <c r="D42" s="8"/>
    </row>
    <row r="43" spans="3:4" ht="12.95" customHeight="1" x14ac:dyDescent="0.2">
      <c r="C43" s="8"/>
      <c r="D43" s="8"/>
    </row>
    <row r="44" spans="3:4" ht="12.95" customHeight="1" x14ac:dyDescent="0.2">
      <c r="C44" s="8"/>
      <c r="D44" s="8"/>
    </row>
    <row r="45" spans="3:4" ht="12.95" customHeight="1" x14ac:dyDescent="0.2">
      <c r="C45" s="8"/>
      <c r="D45" s="8"/>
    </row>
    <row r="46" spans="3:4" ht="12.95" customHeight="1" x14ac:dyDescent="0.2">
      <c r="C46" s="8"/>
      <c r="D46" s="8"/>
    </row>
    <row r="47" spans="3:4" ht="12.95" customHeight="1" x14ac:dyDescent="0.2">
      <c r="C47" s="8"/>
      <c r="D47" s="8"/>
    </row>
    <row r="48" spans="3:4" ht="12.95" customHeight="1" x14ac:dyDescent="0.2">
      <c r="C48" s="8"/>
      <c r="D48" s="8"/>
    </row>
    <row r="49" spans="3:4" ht="12.95" customHeight="1" x14ac:dyDescent="0.2">
      <c r="C49" s="8"/>
      <c r="D49" s="8"/>
    </row>
    <row r="50" spans="3:4" ht="12.95" customHeight="1" x14ac:dyDescent="0.2">
      <c r="C50" s="8"/>
      <c r="D50" s="8"/>
    </row>
    <row r="51" spans="3:4" ht="12.95" customHeight="1" x14ac:dyDescent="0.2">
      <c r="C51" s="8"/>
      <c r="D51" s="8"/>
    </row>
    <row r="52" spans="3:4" ht="12.95" customHeight="1" x14ac:dyDescent="0.2">
      <c r="C52" s="8"/>
      <c r="D52" s="8"/>
    </row>
    <row r="53" spans="3:4" ht="12.95" customHeight="1" x14ac:dyDescent="0.2">
      <c r="C53" s="8"/>
      <c r="D53" s="8"/>
    </row>
    <row r="54" spans="3:4" ht="12.95" customHeight="1" x14ac:dyDescent="0.2">
      <c r="C54" s="8"/>
      <c r="D54" s="8"/>
    </row>
    <row r="55" spans="3:4" ht="12.95" customHeight="1" x14ac:dyDescent="0.2">
      <c r="C55" s="8"/>
      <c r="D55" s="8"/>
    </row>
    <row r="56" spans="3:4" ht="12.95" customHeight="1" x14ac:dyDescent="0.2">
      <c r="C56" s="8"/>
      <c r="D56" s="8"/>
    </row>
    <row r="57" spans="3:4" ht="12.95" customHeight="1" x14ac:dyDescent="0.2">
      <c r="C57" s="8"/>
      <c r="D57" s="8"/>
    </row>
    <row r="58" spans="3:4" ht="12.95" customHeight="1" x14ac:dyDescent="0.2">
      <c r="C58" s="8"/>
      <c r="D58" s="8"/>
    </row>
    <row r="59" spans="3:4" ht="12.95" customHeight="1" x14ac:dyDescent="0.2">
      <c r="C59" s="8"/>
      <c r="D59" s="8"/>
    </row>
    <row r="60" spans="3:4" ht="12.95" customHeight="1" x14ac:dyDescent="0.2">
      <c r="C60" s="8"/>
      <c r="D60" s="8"/>
    </row>
    <row r="61" spans="3:4" ht="12.95" customHeight="1" x14ac:dyDescent="0.2">
      <c r="C61" s="8"/>
      <c r="D61" s="8"/>
    </row>
    <row r="62" spans="3:4" ht="12.95" customHeight="1" x14ac:dyDescent="0.2">
      <c r="C62" s="8"/>
      <c r="D62" s="8"/>
    </row>
    <row r="63" spans="3:4" ht="12.95" customHeight="1" x14ac:dyDescent="0.2">
      <c r="C63" s="8"/>
      <c r="D63" s="8"/>
    </row>
    <row r="64" spans="3:4" ht="12.95" customHeight="1" x14ac:dyDescent="0.2">
      <c r="C64" s="8"/>
      <c r="D64" s="8"/>
    </row>
    <row r="65" spans="3:4" ht="12.95" customHeight="1" x14ac:dyDescent="0.2">
      <c r="C65" s="8"/>
      <c r="D65" s="8"/>
    </row>
    <row r="66" spans="3:4" ht="12.95" customHeight="1" x14ac:dyDescent="0.2">
      <c r="C66" s="8"/>
      <c r="D66" s="8"/>
    </row>
    <row r="67" spans="3:4" ht="12.95" customHeight="1" x14ac:dyDescent="0.2">
      <c r="C67" s="8"/>
      <c r="D67" s="8"/>
    </row>
    <row r="68" spans="3:4" ht="12.95" customHeight="1" x14ac:dyDescent="0.2">
      <c r="C68" s="8"/>
      <c r="D68" s="8"/>
    </row>
    <row r="69" spans="3:4" ht="12.95" customHeight="1" x14ac:dyDescent="0.2">
      <c r="C69" s="8"/>
      <c r="D69" s="8"/>
    </row>
    <row r="70" spans="3:4" ht="12.95" customHeight="1" x14ac:dyDescent="0.2">
      <c r="C70" s="8"/>
      <c r="D70" s="8"/>
    </row>
    <row r="71" spans="3:4" ht="12.95" customHeight="1" x14ac:dyDescent="0.2">
      <c r="C71" s="8"/>
      <c r="D71" s="8"/>
    </row>
    <row r="72" spans="3:4" ht="12.95" customHeight="1" x14ac:dyDescent="0.2">
      <c r="C72" s="8"/>
      <c r="D72" s="8"/>
    </row>
    <row r="73" spans="3:4" ht="12.95" customHeight="1" x14ac:dyDescent="0.2">
      <c r="C73" s="8"/>
      <c r="D73" s="8"/>
    </row>
    <row r="74" spans="3:4" ht="12.95" customHeight="1" x14ac:dyDescent="0.2">
      <c r="C74" s="8"/>
      <c r="D74" s="8"/>
    </row>
    <row r="75" spans="3:4" ht="12.95" customHeight="1" x14ac:dyDescent="0.2">
      <c r="C75" s="8"/>
      <c r="D75" s="8"/>
    </row>
    <row r="76" spans="3:4" ht="12.95" customHeight="1" x14ac:dyDescent="0.2">
      <c r="C76" s="8"/>
      <c r="D76" s="8"/>
    </row>
    <row r="77" spans="3:4" ht="12.95" customHeight="1" x14ac:dyDescent="0.2">
      <c r="C77" s="8"/>
      <c r="D77" s="8"/>
    </row>
    <row r="78" spans="3:4" ht="12.95" customHeight="1" x14ac:dyDescent="0.2">
      <c r="C78" s="8"/>
      <c r="D78" s="8"/>
    </row>
    <row r="79" spans="3:4" ht="12.95" customHeight="1" x14ac:dyDescent="0.2">
      <c r="C79" s="8"/>
      <c r="D79" s="8"/>
    </row>
    <row r="80" spans="3:4" ht="12.95" customHeight="1" x14ac:dyDescent="0.2">
      <c r="C80" s="8"/>
      <c r="D80" s="8"/>
    </row>
    <row r="81" spans="3:4" ht="12.95" customHeight="1" x14ac:dyDescent="0.2">
      <c r="C81" s="8"/>
      <c r="D81" s="8"/>
    </row>
    <row r="82" spans="3:4" ht="12.95" customHeight="1" x14ac:dyDescent="0.2">
      <c r="C82" s="8"/>
      <c r="D82" s="8"/>
    </row>
    <row r="83" spans="3:4" ht="12.95" customHeight="1" x14ac:dyDescent="0.2">
      <c r="C83" s="8"/>
      <c r="D83" s="8"/>
    </row>
    <row r="84" spans="3:4" ht="12.95" customHeight="1" x14ac:dyDescent="0.2">
      <c r="C84" s="8"/>
      <c r="D84" s="8"/>
    </row>
    <row r="85" spans="3:4" ht="12.95" customHeight="1" x14ac:dyDescent="0.2">
      <c r="C85" s="8"/>
      <c r="D85" s="8"/>
    </row>
    <row r="86" spans="3:4" ht="12.95" customHeight="1" x14ac:dyDescent="0.2">
      <c r="C86" s="8"/>
      <c r="D86" s="8"/>
    </row>
    <row r="87" spans="3:4" ht="12.95" customHeight="1" x14ac:dyDescent="0.2">
      <c r="C87" s="8"/>
      <c r="D87" s="8"/>
    </row>
    <row r="88" spans="3:4" ht="12.95" customHeight="1" x14ac:dyDescent="0.2">
      <c r="C88" s="8"/>
      <c r="D88" s="8"/>
    </row>
    <row r="89" spans="3:4" ht="12.95" customHeight="1" x14ac:dyDescent="0.2">
      <c r="C89" s="8"/>
      <c r="D89" s="8"/>
    </row>
    <row r="90" spans="3:4" ht="12.95" customHeight="1" x14ac:dyDescent="0.2">
      <c r="C90" s="8"/>
      <c r="D90" s="8"/>
    </row>
    <row r="91" spans="3:4" ht="12.95" customHeight="1" x14ac:dyDescent="0.2">
      <c r="C91" s="8"/>
      <c r="D91" s="8"/>
    </row>
    <row r="92" spans="3:4" ht="12.95" customHeight="1" x14ac:dyDescent="0.2">
      <c r="C92" s="8"/>
      <c r="D92" s="8"/>
    </row>
    <row r="93" spans="3:4" ht="12.95" customHeight="1" x14ac:dyDescent="0.2">
      <c r="C93" s="8"/>
      <c r="D93" s="8"/>
    </row>
    <row r="94" spans="3:4" ht="12.95" customHeight="1" x14ac:dyDescent="0.2">
      <c r="C94" s="8"/>
      <c r="D94" s="8"/>
    </row>
    <row r="95" spans="3:4" ht="12.95" customHeight="1" x14ac:dyDescent="0.2">
      <c r="C95" s="8"/>
      <c r="D95" s="8"/>
    </row>
    <row r="96" spans="3:4" ht="12.95" customHeight="1" x14ac:dyDescent="0.2">
      <c r="C96" s="8"/>
      <c r="D96" s="8"/>
    </row>
    <row r="97" spans="3:4" ht="12.95" customHeight="1" x14ac:dyDescent="0.2">
      <c r="C97" s="8"/>
      <c r="D97" s="8"/>
    </row>
    <row r="98" spans="3:4" ht="12.95" customHeight="1" x14ac:dyDescent="0.2">
      <c r="C98" s="8"/>
      <c r="D98" s="8"/>
    </row>
    <row r="99" spans="3:4" ht="12.95" customHeight="1" x14ac:dyDescent="0.2">
      <c r="C99" s="8"/>
      <c r="D99" s="8"/>
    </row>
    <row r="100" spans="3:4" ht="12.95" customHeight="1" x14ac:dyDescent="0.2">
      <c r="C100" s="8"/>
      <c r="D100" s="8"/>
    </row>
    <row r="101" spans="3:4" ht="12.95" customHeight="1" x14ac:dyDescent="0.2">
      <c r="C101" s="8"/>
      <c r="D101" s="8"/>
    </row>
    <row r="102" spans="3:4" ht="12.95" customHeight="1" x14ac:dyDescent="0.2">
      <c r="C102" s="8"/>
      <c r="D102" s="8"/>
    </row>
    <row r="103" spans="3:4" ht="12.95" customHeight="1" x14ac:dyDescent="0.2">
      <c r="C103" s="8"/>
      <c r="D103" s="8"/>
    </row>
    <row r="104" spans="3:4" ht="12.95" customHeight="1" x14ac:dyDescent="0.2">
      <c r="C104" s="8"/>
      <c r="D104" s="8"/>
    </row>
    <row r="105" spans="3:4" ht="12.95" customHeight="1" x14ac:dyDescent="0.2">
      <c r="C105" s="8"/>
      <c r="D105" s="8"/>
    </row>
    <row r="106" spans="3:4" ht="12.95" customHeight="1" x14ac:dyDescent="0.2">
      <c r="C106" s="8"/>
      <c r="D106" s="8"/>
    </row>
    <row r="107" spans="3:4" ht="12.95" customHeight="1" x14ac:dyDescent="0.2">
      <c r="C107" s="8"/>
      <c r="D107" s="8"/>
    </row>
    <row r="108" spans="3:4" ht="12.95" customHeight="1" x14ac:dyDescent="0.2">
      <c r="C108" s="8"/>
      <c r="D108" s="8"/>
    </row>
    <row r="109" spans="3:4" ht="12.95" customHeight="1" x14ac:dyDescent="0.2">
      <c r="C109" s="8"/>
      <c r="D109" s="8"/>
    </row>
    <row r="110" spans="3:4" ht="12.95" customHeight="1" x14ac:dyDescent="0.2">
      <c r="C110" s="8"/>
      <c r="D110" s="8"/>
    </row>
    <row r="111" spans="3:4" ht="12.95" customHeight="1" x14ac:dyDescent="0.2">
      <c r="C111" s="8"/>
      <c r="D111" s="8"/>
    </row>
    <row r="112" spans="3:4" ht="12.95" customHeight="1" x14ac:dyDescent="0.2">
      <c r="C112" s="8"/>
      <c r="D112" s="8"/>
    </row>
    <row r="113" spans="3:4" ht="12.95" customHeight="1" x14ac:dyDescent="0.2">
      <c r="C113" s="8"/>
      <c r="D113" s="8"/>
    </row>
    <row r="114" spans="3:4" ht="12.95" customHeight="1" x14ac:dyDescent="0.2">
      <c r="C114" s="8"/>
      <c r="D114" s="8"/>
    </row>
    <row r="115" spans="3:4" ht="12.95" customHeight="1" x14ac:dyDescent="0.2">
      <c r="C115" s="8"/>
      <c r="D115" s="8"/>
    </row>
    <row r="116" spans="3:4" ht="12.95" customHeight="1" x14ac:dyDescent="0.2">
      <c r="C116" s="8"/>
      <c r="D116" s="8"/>
    </row>
    <row r="117" spans="3:4" ht="12.95" customHeight="1" x14ac:dyDescent="0.2">
      <c r="C117" s="8"/>
      <c r="D117" s="8"/>
    </row>
    <row r="118" spans="3:4" ht="12.95" customHeight="1" x14ac:dyDescent="0.2">
      <c r="C118" s="8"/>
      <c r="D118" s="8"/>
    </row>
    <row r="119" spans="3:4" ht="12.95" customHeight="1" x14ac:dyDescent="0.2">
      <c r="C119" s="8"/>
      <c r="D119" s="8"/>
    </row>
    <row r="120" spans="3:4" ht="12.95" customHeight="1" x14ac:dyDescent="0.2">
      <c r="C120" s="8"/>
      <c r="D120" s="8"/>
    </row>
    <row r="121" spans="3:4" ht="12.95" customHeight="1" x14ac:dyDescent="0.2">
      <c r="C121" s="8"/>
      <c r="D121" s="8"/>
    </row>
    <row r="122" spans="3:4" ht="12.95" customHeight="1" x14ac:dyDescent="0.2">
      <c r="C122" s="8"/>
      <c r="D122" s="8"/>
    </row>
    <row r="123" spans="3:4" ht="12.95" customHeight="1" x14ac:dyDescent="0.2">
      <c r="C123" s="8"/>
      <c r="D123" s="8"/>
    </row>
    <row r="124" spans="3:4" ht="12.95" customHeight="1" x14ac:dyDescent="0.2">
      <c r="C124" s="8"/>
      <c r="D124" s="8"/>
    </row>
    <row r="125" spans="3:4" ht="12.95" customHeight="1" x14ac:dyDescent="0.2">
      <c r="C125" s="8"/>
      <c r="D125" s="8"/>
    </row>
    <row r="126" spans="3:4" ht="12.95" customHeight="1" x14ac:dyDescent="0.2">
      <c r="C126" s="8"/>
      <c r="D126" s="8"/>
    </row>
    <row r="127" spans="3:4" ht="12.95" customHeight="1" x14ac:dyDescent="0.2">
      <c r="C127" s="8"/>
      <c r="D127" s="8"/>
    </row>
    <row r="128" spans="3:4" ht="12.95" customHeight="1" x14ac:dyDescent="0.2">
      <c r="C128" s="8"/>
      <c r="D128" s="8"/>
    </row>
    <row r="129" spans="3:4" ht="12.95" customHeight="1" x14ac:dyDescent="0.2">
      <c r="C129" s="8"/>
      <c r="D129" s="8"/>
    </row>
    <row r="130" spans="3:4" ht="12.95" customHeight="1" x14ac:dyDescent="0.2">
      <c r="C130" s="8"/>
      <c r="D130" s="8"/>
    </row>
    <row r="131" spans="3:4" ht="12.95" customHeight="1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Inactive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2024-01-03T04:25:30Z</dcterms:modified>
</cp:coreProperties>
</file>