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0CDD910-A928-4C35-99F3-C0CFF0201965}" xr6:coauthVersionLast="47" xr6:coauthVersionMax="47" xr10:uidLastSave="{00000000-0000-0000-0000-000000000000}"/>
  <bookViews>
    <workbookView xWindow="12465" yWindow="570" windowWidth="14250" windowHeight="1417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8" i="1" l="1"/>
  <c r="F38" i="1" s="1"/>
  <c r="G38" i="1" s="1"/>
  <c r="U38" i="1" s="1"/>
  <c r="Q38" i="1"/>
  <c r="E40" i="1"/>
  <c r="F40" i="1"/>
  <c r="G40" i="1" s="1"/>
  <c r="K40" i="1" s="1"/>
  <c r="Q40" i="1"/>
  <c r="E39" i="1"/>
  <c r="F39" i="1" s="1"/>
  <c r="G39" i="1" s="1"/>
  <c r="K39" i="1" s="1"/>
  <c r="Q39" i="1"/>
  <c r="Q37" i="1"/>
  <c r="Q31" i="1"/>
  <c r="Q36" i="1"/>
  <c r="D9" i="1"/>
  <c r="C9" i="1"/>
  <c r="Q35" i="1"/>
  <c r="Q34" i="1"/>
  <c r="Q33" i="1"/>
  <c r="Q30" i="1"/>
  <c r="C7" i="1"/>
  <c r="E31" i="1"/>
  <c r="F31" i="1" s="1"/>
  <c r="U31" i="1" s="1"/>
  <c r="C8" i="1"/>
  <c r="Q29" i="1"/>
  <c r="Q32" i="1"/>
  <c r="Q25" i="1"/>
  <c r="Q28" i="1"/>
  <c r="Q27" i="1"/>
  <c r="Q26" i="1"/>
  <c r="F16" i="1"/>
  <c r="C17" i="1"/>
  <c r="Q21" i="1"/>
  <c r="Q22" i="1"/>
  <c r="Q23" i="1"/>
  <c r="Q24" i="1"/>
  <c r="E33" i="1"/>
  <c r="F33" i="1"/>
  <c r="E30" i="1"/>
  <c r="F30" i="1"/>
  <c r="G30" i="1" s="1"/>
  <c r="J30" i="1" s="1"/>
  <c r="E28" i="1"/>
  <c r="F28" i="1"/>
  <c r="G28" i="1"/>
  <c r="K28" i="1"/>
  <c r="E26" i="1"/>
  <c r="F26" i="1"/>
  <c r="E24" i="1"/>
  <c r="F24" i="1"/>
  <c r="G24" i="1"/>
  <c r="K24" i="1"/>
  <c r="E22" i="1"/>
  <c r="F22" i="1"/>
  <c r="G22" i="1" s="1"/>
  <c r="K22" i="1" s="1"/>
  <c r="E37" i="1"/>
  <c r="F37" i="1"/>
  <c r="G37" i="1"/>
  <c r="K37" i="1"/>
  <c r="E34" i="1"/>
  <c r="F34" i="1"/>
  <c r="G34" i="1"/>
  <c r="K34" i="1"/>
  <c r="E32" i="1"/>
  <c r="F32" i="1"/>
  <c r="G32" i="1"/>
  <c r="K32" i="1"/>
  <c r="E29" i="1"/>
  <c r="F29" i="1"/>
  <c r="G29" i="1"/>
  <c r="K29" i="1"/>
  <c r="E27" i="1"/>
  <c r="F27" i="1"/>
  <c r="G27" i="1"/>
  <c r="K27" i="1"/>
  <c r="E25" i="1"/>
  <c r="F25" i="1"/>
  <c r="G25" i="1"/>
  <c r="K25" i="1"/>
  <c r="E23" i="1"/>
  <c r="F23" i="1"/>
  <c r="G23" i="1"/>
  <c r="K23" i="1"/>
  <c r="E21" i="1"/>
  <c r="F21" i="1"/>
  <c r="G21" i="1"/>
  <c r="K21" i="1" s="1"/>
  <c r="E36" i="1"/>
  <c r="F36" i="1" s="1"/>
  <c r="G36" i="1" s="1"/>
  <c r="K36" i="1" s="1"/>
  <c r="G33" i="1"/>
  <c r="K33" i="1"/>
  <c r="E35" i="1"/>
  <c r="F35" i="1"/>
  <c r="G35" i="1" s="1"/>
  <c r="K35" i="1" s="1"/>
  <c r="G26" i="1"/>
  <c r="K26" i="1"/>
  <c r="C11" i="1"/>
  <c r="C12" i="1"/>
  <c r="O40" i="1" l="1"/>
  <c r="O38" i="1"/>
  <c r="O39" i="1"/>
  <c r="O24" i="1"/>
  <c r="O21" i="1"/>
  <c r="O32" i="1"/>
  <c r="O26" i="1"/>
  <c r="O35" i="1"/>
  <c r="O36" i="1"/>
  <c r="C15" i="1"/>
  <c r="O31" i="1"/>
  <c r="O27" i="1"/>
  <c r="O33" i="1"/>
  <c r="O34" i="1"/>
  <c r="O30" i="1"/>
  <c r="O28" i="1"/>
  <c r="O23" i="1"/>
  <c r="O25" i="1"/>
  <c r="O29" i="1"/>
  <c r="O37" i="1"/>
  <c r="O22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<sst xmlns="http://schemas.openxmlformats.org/spreadsheetml/2006/main" count="85" uniqueCount="61">
  <si>
    <t>IBVS 6244</t>
  </si>
  <si>
    <t>VSB-059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</si>
  <si>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</si>
  <si>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</si>
  <si>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</si>
  <si>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</si>
  <si>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</si>
  <si>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</si>
  <si>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</si>
  <si>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</si>
  <si>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</si>
  <si>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</si>
  <si>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</si>
  <si>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</si>
  <si>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</si>
  <si>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</si>
  <si>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</si>
  <si>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</si>
  <si>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</si>
  <si>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</si>
  <si>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</si>
  <si>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</si>
  <si>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</si>
  <si>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</si>
  <si>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</si>
  <si>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</si>
  <si>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</si>
  <si>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</si>
  <si>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</si>
  <si>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</si>
  <si>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</si>
  <si>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</si>
  <si>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</si>
  <si>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</si>
  <si>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</si>
  <si>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</si>
  <si>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WY Sex / GSC 4903-1476</t>
  </si>
  <si>
    <t>EW</t>
  </si>
  <si>
    <t>IBVS 5455 Eph.</t>
  </si>
  <si>
    <t>I</t>
  </si>
  <si>
    <t>IBVS 5455</t>
  </si>
  <si>
    <t>Add cycle</t>
  </si>
  <si>
    <t>Old Cycle</t>
  </si>
  <si>
    <t>IBVS 5997</t>
  </si>
  <si>
    <t>II</t>
  </si>
  <si>
    <t>OEJV 0137</t>
  </si>
  <si>
    <t>OEJV 0168</t>
  </si>
  <si>
    <t>IBVS 6157</t>
  </si>
  <si>
    <t>IBVS 6196</t>
  </si>
  <si>
    <t>VSB 060</t>
  </si>
  <si>
    <t>Rc</t>
  </si>
  <si>
    <t>pg</t>
  </si>
  <si>
    <t>vis</t>
  </si>
  <si>
    <t>PE</t>
  </si>
  <si>
    <t>CCD</t>
  </si>
  <si>
    <t>BAD?</t>
  </si>
  <si>
    <t>Ic</t>
  </si>
  <si>
    <t>RHN 2021</t>
  </si>
  <si>
    <t>VSB, 91</t>
  </si>
  <si>
    <t>OEJV 226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</si>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</sst>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4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4" fillId="0" borderId="5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  <xf numFmtId="0" fontId="3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11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31" fillId="0" borderId="0" xfId="42" applyFont="1" applyAlignment="1">
      <alignment horizontal="left" vertical="center"/>
    </xf>
    <xf numFmtId="0" fontId="31" fillId="0" borderId="0" xfId="42" applyFont="1" applyAlignment="1">
      <alignment horizontal="center" vertical="center"/>
    </xf>
    <xf numFmtId="0" fontId="31" fillId="0" borderId="0" xfId="42" applyFont="1" applyAlignment="1">
      <alignment horizontal="center" vertical="center" wrapText="1"/>
    </xf>
    <xf numFmtId="0" fontId="31" fillId="0" borderId="0" xfId="42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166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65" fontId="34" fillId="0" borderId="0" xfId="0" applyNumberFormat="1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Sex - O-C Diagr.</a:t>
            </a:r>
          </a:p>
        </c:rich>
      </c:tx>
      <c:layout>
        <c:manualLayout>
          <c:xMode val="edge"/>
          <c:yMode val="edge"/>
          <c:x val="0.38496240601503762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05263157894736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4.8000000000000001E-4</c:v>
                  </c:pt>
                  <c:pt idx="1">
                    <c:v>1.5E-3</c:v>
                  </c:pt>
                  <c:pt idx="2">
                    <c:v>4.2000000000000002E-4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0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4.8000000000000001E-4</c:v>
                  </c:pt>
                  <c:pt idx="1">
                    <c:v>1.5E-3</c:v>
                  </c:pt>
                  <c:pt idx="2">
                    <c:v>4.2000000000000002E-4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0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-136</c:v>
                </c:pt>
                <c:pt idx="1">
                  <c:v>-76</c:v>
                </c:pt>
                <c:pt idx="2">
                  <c:v>-19</c:v>
                </c:pt>
                <c:pt idx="3">
                  <c:v>0</c:v>
                </c:pt>
                <c:pt idx="4">
                  <c:v>12767</c:v>
                </c:pt>
                <c:pt idx="5">
                  <c:v>12813.5</c:v>
                </c:pt>
                <c:pt idx="6">
                  <c:v>12816</c:v>
                </c:pt>
                <c:pt idx="7">
                  <c:v>12832.5</c:v>
                </c:pt>
                <c:pt idx="8">
                  <c:v>15699</c:v>
                </c:pt>
                <c:pt idx="9">
                  <c:v>15715</c:v>
                </c:pt>
                <c:pt idx="10">
                  <c:v>15757.5</c:v>
                </c:pt>
                <c:pt idx="11">
                  <c:v>15761</c:v>
                </c:pt>
                <c:pt idx="12">
                  <c:v>16659.5</c:v>
                </c:pt>
                <c:pt idx="13">
                  <c:v>16660</c:v>
                </c:pt>
                <c:pt idx="14">
                  <c:v>16821</c:v>
                </c:pt>
                <c:pt idx="15">
                  <c:v>18750</c:v>
                </c:pt>
                <c:pt idx="16">
                  <c:v>22812.5</c:v>
                </c:pt>
                <c:pt idx="17">
                  <c:v>22839.5</c:v>
                </c:pt>
                <c:pt idx="18">
                  <c:v>23485</c:v>
                </c:pt>
                <c:pt idx="19">
                  <c:v>23649.5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B9-4D2E-924B-2FC10B3520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4.8000000000000001E-4</c:v>
                  </c:pt>
                  <c:pt idx="1">
                    <c:v>1.5E-3</c:v>
                  </c:pt>
                  <c:pt idx="2">
                    <c:v>4.2000000000000002E-4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0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4.8000000000000001E-4</c:v>
                  </c:pt>
                  <c:pt idx="1">
                    <c:v>1.5E-3</c:v>
                  </c:pt>
                  <c:pt idx="2">
                    <c:v>4.2000000000000002E-4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0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-136</c:v>
                </c:pt>
                <c:pt idx="1">
                  <c:v>-76</c:v>
                </c:pt>
                <c:pt idx="2">
                  <c:v>-19</c:v>
                </c:pt>
                <c:pt idx="3">
                  <c:v>0</c:v>
                </c:pt>
                <c:pt idx="4">
                  <c:v>12767</c:v>
                </c:pt>
                <c:pt idx="5">
                  <c:v>12813.5</c:v>
                </c:pt>
                <c:pt idx="6">
                  <c:v>12816</c:v>
                </c:pt>
                <c:pt idx="7">
                  <c:v>12832.5</c:v>
                </c:pt>
                <c:pt idx="8">
                  <c:v>15699</c:v>
                </c:pt>
                <c:pt idx="9">
                  <c:v>15715</c:v>
                </c:pt>
                <c:pt idx="10">
                  <c:v>15757.5</c:v>
                </c:pt>
                <c:pt idx="11">
                  <c:v>15761</c:v>
                </c:pt>
                <c:pt idx="12">
                  <c:v>16659.5</c:v>
                </c:pt>
                <c:pt idx="13">
                  <c:v>16660</c:v>
                </c:pt>
                <c:pt idx="14">
                  <c:v>16821</c:v>
                </c:pt>
                <c:pt idx="15">
                  <c:v>18750</c:v>
                </c:pt>
                <c:pt idx="16">
                  <c:v>22812.5</c:v>
                </c:pt>
                <c:pt idx="17">
                  <c:v>22839.5</c:v>
                </c:pt>
                <c:pt idx="18">
                  <c:v>23485</c:v>
                </c:pt>
                <c:pt idx="19">
                  <c:v>23649.5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B9-4D2E-924B-2FC10B3520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4.8000000000000001E-4</c:v>
                  </c:pt>
                  <c:pt idx="1">
                    <c:v>1.5E-3</c:v>
                  </c:pt>
                  <c:pt idx="2">
                    <c:v>4.2000000000000002E-4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0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4.8000000000000001E-4</c:v>
                  </c:pt>
                  <c:pt idx="1">
                    <c:v>1.5E-3</c:v>
                  </c:pt>
                  <c:pt idx="2">
                    <c:v>4.2000000000000002E-4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0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-136</c:v>
                </c:pt>
                <c:pt idx="1">
                  <c:v>-76</c:v>
                </c:pt>
                <c:pt idx="2">
                  <c:v>-19</c:v>
                </c:pt>
                <c:pt idx="3">
                  <c:v>0</c:v>
                </c:pt>
                <c:pt idx="4">
                  <c:v>12767</c:v>
                </c:pt>
                <c:pt idx="5">
                  <c:v>12813.5</c:v>
                </c:pt>
                <c:pt idx="6">
                  <c:v>12816</c:v>
                </c:pt>
                <c:pt idx="7">
                  <c:v>12832.5</c:v>
                </c:pt>
                <c:pt idx="8">
                  <c:v>15699</c:v>
                </c:pt>
                <c:pt idx="9">
                  <c:v>15715</c:v>
                </c:pt>
                <c:pt idx="10">
                  <c:v>15757.5</c:v>
                </c:pt>
                <c:pt idx="11">
                  <c:v>15761</c:v>
                </c:pt>
                <c:pt idx="12">
                  <c:v>16659.5</c:v>
                </c:pt>
                <c:pt idx="13">
                  <c:v>16660</c:v>
                </c:pt>
                <c:pt idx="14">
                  <c:v>16821</c:v>
                </c:pt>
                <c:pt idx="15">
                  <c:v>18750</c:v>
                </c:pt>
                <c:pt idx="16">
                  <c:v>22812.5</c:v>
                </c:pt>
                <c:pt idx="17">
                  <c:v>22839.5</c:v>
                </c:pt>
                <c:pt idx="18">
                  <c:v>23485</c:v>
                </c:pt>
                <c:pt idx="19">
                  <c:v>23649.5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9">
                  <c:v>-3.2249999931082129E-3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B9-4D2E-924B-2FC10B3520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4.8000000000000001E-4</c:v>
                  </c:pt>
                  <c:pt idx="1">
                    <c:v>1.5E-3</c:v>
                  </c:pt>
                  <c:pt idx="2">
                    <c:v>4.2000000000000002E-4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0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4.8000000000000001E-4</c:v>
                  </c:pt>
                  <c:pt idx="1">
                    <c:v>1.5E-3</c:v>
                  </c:pt>
                  <c:pt idx="2">
                    <c:v>4.2000000000000002E-4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0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-136</c:v>
                </c:pt>
                <c:pt idx="1">
                  <c:v>-76</c:v>
                </c:pt>
                <c:pt idx="2">
                  <c:v>-19</c:v>
                </c:pt>
                <c:pt idx="3">
                  <c:v>0</c:v>
                </c:pt>
                <c:pt idx="4">
                  <c:v>12767</c:v>
                </c:pt>
                <c:pt idx="5">
                  <c:v>12813.5</c:v>
                </c:pt>
                <c:pt idx="6">
                  <c:v>12816</c:v>
                </c:pt>
                <c:pt idx="7">
                  <c:v>12832.5</c:v>
                </c:pt>
                <c:pt idx="8">
                  <c:v>15699</c:v>
                </c:pt>
                <c:pt idx="9">
                  <c:v>15715</c:v>
                </c:pt>
                <c:pt idx="10">
                  <c:v>15757.5</c:v>
                </c:pt>
                <c:pt idx="11">
                  <c:v>15761</c:v>
                </c:pt>
                <c:pt idx="12">
                  <c:v>16659.5</c:v>
                </c:pt>
                <c:pt idx="13">
                  <c:v>16660</c:v>
                </c:pt>
                <c:pt idx="14">
                  <c:v>16821</c:v>
                </c:pt>
                <c:pt idx="15">
                  <c:v>18750</c:v>
                </c:pt>
                <c:pt idx="16">
                  <c:v>22812.5</c:v>
                </c:pt>
                <c:pt idx="17">
                  <c:v>22839.5</c:v>
                </c:pt>
                <c:pt idx="18">
                  <c:v>23485</c:v>
                </c:pt>
                <c:pt idx="19">
                  <c:v>23649.5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0">
                  <c:v>-1.2299999943934381E-3</c:v>
                </c:pt>
                <c:pt idx="1">
                  <c:v>-2.0199999999022111E-3</c:v>
                </c:pt>
                <c:pt idx="2">
                  <c:v>4.50000079581514E-5</c:v>
                </c:pt>
                <c:pt idx="3">
                  <c:v>0</c:v>
                </c:pt>
                <c:pt idx="4">
                  <c:v>-3.4349999987171032E-3</c:v>
                </c:pt>
                <c:pt idx="5">
                  <c:v>-1.3424999997369014E-3</c:v>
                </c:pt>
                <c:pt idx="6">
                  <c:v>-3.4799999921233393E-3</c:v>
                </c:pt>
                <c:pt idx="7">
                  <c:v>-2.1875000020372681E-3</c:v>
                </c:pt>
                <c:pt idx="8">
                  <c:v>-2.384999992500525E-3</c:v>
                </c:pt>
                <c:pt idx="11">
                  <c:v>-4.7750000012456439E-3</c:v>
                </c:pt>
                <c:pt idx="12">
                  <c:v>-1.0724999956437387E-3</c:v>
                </c:pt>
                <c:pt idx="13">
                  <c:v>-4.4999999954598024E-3</c:v>
                </c:pt>
                <c:pt idx="14">
                  <c:v>-5.1549999989219941E-3</c:v>
                </c:pt>
                <c:pt idx="15">
                  <c:v>-3.2499999942956492E-3</c:v>
                </c:pt>
                <c:pt idx="16">
                  <c:v>-2.3875000042608008E-3</c:v>
                </c:pt>
                <c:pt idx="18">
                  <c:v>7.2500017995480448E-4</c:v>
                </c:pt>
                <c:pt idx="19">
                  <c:v>7.7750000491505489E-4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B9-4D2E-924B-2FC10B3520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4.8000000000000001E-4</c:v>
                  </c:pt>
                  <c:pt idx="1">
                    <c:v>1.5E-3</c:v>
                  </c:pt>
                  <c:pt idx="2">
                    <c:v>4.2000000000000002E-4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0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4.8000000000000001E-4</c:v>
                  </c:pt>
                  <c:pt idx="1">
                    <c:v>1.5E-3</c:v>
                  </c:pt>
                  <c:pt idx="2">
                    <c:v>4.2000000000000002E-4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0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-136</c:v>
                </c:pt>
                <c:pt idx="1">
                  <c:v>-76</c:v>
                </c:pt>
                <c:pt idx="2">
                  <c:v>-19</c:v>
                </c:pt>
                <c:pt idx="3">
                  <c:v>0</c:v>
                </c:pt>
                <c:pt idx="4">
                  <c:v>12767</c:v>
                </c:pt>
                <c:pt idx="5">
                  <c:v>12813.5</c:v>
                </c:pt>
                <c:pt idx="6">
                  <c:v>12816</c:v>
                </c:pt>
                <c:pt idx="7">
                  <c:v>12832.5</c:v>
                </c:pt>
                <c:pt idx="8">
                  <c:v>15699</c:v>
                </c:pt>
                <c:pt idx="9">
                  <c:v>15715</c:v>
                </c:pt>
                <c:pt idx="10">
                  <c:v>15757.5</c:v>
                </c:pt>
                <c:pt idx="11">
                  <c:v>15761</c:v>
                </c:pt>
                <c:pt idx="12">
                  <c:v>16659.5</c:v>
                </c:pt>
                <c:pt idx="13">
                  <c:v>16660</c:v>
                </c:pt>
                <c:pt idx="14">
                  <c:v>16821</c:v>
                </c:pt>
                <c:pt idx="15">
                  <c:v>18750</c:v>
                </c:pt>
                <c:pt idx="16">
                  <c:v>22812.5</c:v>
                </c:pt>
                <c:pt idx="17">
                  <c:v>22839.5</c:v>
                </c:pt>
                <c:pt idx="18">
                  <c:v>23485</c:v>
                </c:pt>
                <c:pt idx="19">
                  <c:v>23649.5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B9-4D2E-924B-2FC10B3520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4.8000000000000001E-4</c:v>
                  </c:pt>
                  <c:pt idx="1">
                    <c:v>1.5E-3</c:v>
                  </c:pt>
                  <c:pt idx="2">
                    <c:v>4.2000000000000002E-4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0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4.8000000000000001E-4</c:v>
                  </c:pt>
                  <c:pt idx="1">
                    <c:v>1.5E-3</c:v>
                  </c:pt>
                  <c:pt idx="2">
                    <c:v>4.2000000000000002E-4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0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-136</c:v>
                </c:pt>
                <c:pt idx="1">
                  <c:v>-76</c:v>
                </c:pt>
                <c:pt idx="2">
                  <c:v>-19</c:v>
                </c:pt>
                <c:pt idx="3">
                  <c:v>0</c:v>
                </c:pt>
                <c:pt idx="4">
                  <c:v>12767</c:v>
                </c:pt>
                <c:pt idx="5">
                  <c:v>12813.5</c:v>
                </c:pt>
                <c:pt idx="6">
                  <c:v>12816</c:v>
                </c:pt>
                <c:pt idx="7">
                  <c:v>12832.5</c:v>
                </c:pt>
                <c:pt idx="8">
                  <c:v>15699</c:v>
                </c:pt>
                <c:pt idx="9">
                  <c:v>15715</c:v>
                </c:pt>
                <c:pt idx="10">
                  <c:v>15757.5</c:v>
                </c:pt>
                <c:pt idx="11">
                  <c:v>15761</c:v>
                </c:pt>
                <c:pt idx="12">
                  <c:v>16659.5</c:v>
                </c:pt>
                <c:pt idx="13">
                  <c:v>16660</c:v>
                </c:pt>
                <c:pt idx="14">
                  <c:v>16821</c:v>
                </c:pt>
                <c:pt idx="15">
                  <c:v>18750</c:v>
                </c:pt>
                <c:pt idx="16">
                  <c:v>22812.5</c:v>
                </c:pt>
                <c:pt idx="17">
                  <c:v>22839.5</c:v>
                </c:pt>
                <c:pt idx="18">
                  <c:v>23485</c:v>
                </c:pt>
                <c:pt idx="19">
                  <c:v>23649.5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B9-4D2E-924B-2FC10B3520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4.8000000000000001E-4</c:v>
                  </c:pt>
                  <c:pt idx="1">
                    <c:v>1.5E-3</c:v>
                  </c:pt>
                  <c:pt idx="2">
                    <c:v>4.2000000000000002E-4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0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4.8000000000000001E-4</c:v>
                  </c:pt>
                  <c:pt idx="1">
                    <c:v>1.5E-3</c:v>
                  </c:pt>
                  <c:pt idx="2">
                    <c:v>4.2000000000000002E-4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1.5E-3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0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-136</c:v>
                </c:pt>
                <c:pt idx="1">
                  <c:v>-76</c:v>
                </c:pt>
                <c:pt idx="2">
                  <c:v>-19</c:v>
                </c:pt>
                <c:pt idx="3">
                  <c:v>0</c:v>
                </c:pt>
                <c:pt idx="4">
                  <c:v>12767</c:v>
                </c:pt>
                <c:pt idx="5">
                  <c:v>12813.5</c:v>
                </c:pt>
                <c:pt idx="6">
                  <c:v>12816</c:v>
                </c:pt>
                <c:pt idx="7">
                  <c:v>12832.5</c:v>
                </c:pt>
                <c:pt idx="8">
                  <c:v>15699</c:v>
                </c:pt>
                <c:pt idx="9">
                  <c:v>15715</c:v>
                </c:pt>
                <c:pt idx="10">
                  <c:v>15757.5</c:v>
                </c:pt>
                <c:pt idx="11">
                  <c:v>15761</c:v>
                </c:pt>
                <c:pt idx="12">
                  <c:v>16659.5</c:v>
                </c:pt>
                <c:pt idx="13">
                  <c:v>16660</c:v>
                </c:pt>
                <c:pt idx="14">
                  <c:v>16821</c:v>
                </c:pt>
                <c:pt idx="15">
                  <c:v>18750</c:v>
                </c:pt>
                <c:pt idx="16">
                  <c:v>22812.5</c:v>
                </c:pt>
                <c:pt idx="17">
                  <c:v>22839.5</c:v>
                </c:pt>
                <c:pt idx="18">
                  <c:v>23485</c:v>
                </c:pt>
                <c:pt idx="19">
                  <c:v>23649.5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B9-4D2E-924B-2FC10B3520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-136</c:v>
                </c:pt>
                <c:pt idx="1">
                  <c:v>-76</c:v>
                </c:pt>
                <c:pt idx="2">
                  <c:v>-19</c:v>
                </c:pt>
                <c:pt idx="3">
                  <c:v>0</c:v>
                </c:pt>
                <c:pt idx="4">
                  <c:v>12767</c:v>
                </c:pt>
                <c:pt idx="5">
                  <c:v>12813.5</c:v>
                </c:pt>
                <c:pt idx="6">
                  <c:v>12816</c:v>
                </c:pt>
                <c:pt idx="7">
                  <c:v>12832.5</c:v>
                </c:pt>
                <c:pt idx="8">
                  <c:v>15699</c:v>
                </c:pt>
                <c:pt idx="9">
                  <c:v>15715</c:v>
                </c:pt>
                <c:pt idx="10">
                  <c:v>15757.5</c:v>
                </c:pt>
                <c:pt idx="11">
                  <c:v>15761</c:v>
                </c:pt>
                <c:pt idx="12">
                  <c:v>16659.5</c:v>
                </c:pt>
                <c:pt idx="13">
                  <c:v>16660</c:v>
                </c:pt>
                <c:pt idx="14">
                  <c:v>16821</c:v>
                </c:pt>
                <c:pt idx="15">
                  <c:v>18750</c:v>
                </c:pt>
                <c:pt idx="16">
                  <c:v>22812.5</c:v>
                </c:pt>
                <c:pt idx="17">
                  <c:v>22839.5</c:v>
                </c:pt>
                <c:pt idx="18">
                  <c:v>23485</c:v>
                </c:pt>
                <c:pt idx="19">
                  <c:v>23649.5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-3.4778293777242399E-3</c:v>
                </c:pt>
                <c:pt idx="1">
                  <c:v>-3.4643611323568425E-3</c:v>
                </c:pt>
                <c:pt idx="2">
                  <c:v>-3.4515662992578148E-3</c:v>
                </c:pt>
                <c:pt idx="3">
                  <c:v>-3.4473013548914724E-3</c:v>
                </c:pt>
                <c:pt idx="4">
                  <c:v>-5.8148321146541965E-4</c:v>
                </c:pt>
                <c:pt idx="5">
                  <c:v>-5.7104532130568698E-4</c:v>
                </c:pt>
                <c:pt idx="6">
                  <c:v>-5.7048414441537854E-4</c:v>
                </c:pt>
                <c:pt idx="7">
                  <c:v>-5.6678037693934412E-4</c:v>
                </c:pt>
                <c:pt idx="8">
                  <c:v>7.6665045488068673E-5</c:v>
                </c:pt>
                <c:pt idx="9">
                  <c:v>8.0256577586041399E-5</c:v>
                </c:pt>
                <c:pt idx="10">
                  <c:v>8.9796584721281002E-5</c:v>
                </c:pt>
                <c:pt idx="11">
                  <c:v>9.0582232367712387E-5</c:v>
                </c:pt>
                <c:pt idx="12">
                  <c:v>2.922692067444891E-4</c:v>
                </c:pt>
                <c:pt idx="13">
                  <c:v>2.9238144212255079E-4</c:v>
                </c:pt>
                <c:pt idx="14">
                  <c:v>3.2852123385840055E-4</c:v>
                </c:pt>
                <c:pt idx="15">
                  <c:v>7.6152532242022885E-4</c:v>
                </c:pt>
                <c:pt idx="16">
                  <c:v>1.6734377691710969E-3</c:v>
                </c:pt>
                <c:pt idx="17">
                  <c:v>1.6794984795864263E-3</c:v>
                </c:pt>
                <c:pt idx="18">
                  <c:v>1.8243943526640104E-3</c:v>
                </c:pt>
                <c:pt idx="19">
                  <c:v>1.8613197920462911E-3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B9-4D2E-924B-2FC10B35206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-136</c:v>
                </c:pt>
                <c:pt idx="1">
                  <c:v>-76</c:v>
                </c:pt>
                <c:pt idx="2">
                  <c:v>-19</c:v>
                </c:pt>
                <c:pt idx="3">
                  <c:v>0</c:v>
                </c:pt>
                <c:pt idx="4">
                  <c:v>12767</c:v>
                </c:pt>
                <c:pt idx="5">
                  <c:v>12813.5</c:v>
                </c:pt>
                <c:pt idx="6">
                  <c:v>12816</c:v>
                </c:pt>
                <c:pt idx="7">
                  <c:v>12832.5</c:v>
                </c:pt>
                <c:pt idx="8">
                  <c:v>15699</c:v>
                </c:pt>
                <c:pt idx="9">
                  <c:v>15715</c:v>
                </c:pt>
                <c:pt idx="10">
                  <c:v>15757.5</c:v>
                </c:pt>
                <c:pt idx="11">
                  <c:v>15761</c:v>
                </c:pt>
                <c:pt idx="12">
                  <c:v>16659.5</c:v>
                </c:pt>
                <c:pt idx="13">
                  <c:v>16660</c:v>
                </c:pt>
                <c:pt idx="14">
                  <c:v>16821</c:v>
                </c:pt>
                <c:pt idx="15">
                  <c:v>18750</c:v>
                </c:pt>
                <c:pt idx="16">
                  <c:v>22812.5</c:v>
                </c:pt>
                <c:pt idx="17">
                  <c:v>22839.5</c:v>
                </c:pt>
                <c:pt idx="18">
                  <c:v>23485</c:v>
                </c:pt>
                <c:pt idx="19">
                  <c:v>23649.5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0">
                  <c:v>7.1375000043190084E-3</c:v>
                </c:pt>
                <c:pt idx="17">
                  <c:v>3.1727500005217735E-2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B9-4D2E-924B-2FC10B352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08568"/>
        <c:axId val="1"/>
      </c:scatterChart>
      <c:valAx>
        <c:axId val="765808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08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53064690443099"/>
          <c:w val="0.72330827067669168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9525</xdr:rowOff>
    </xdr:from>
    <xdr:to>
      <xdr:col>17</xdr:col>
      <xdr:colOff>133350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76D910B-D078-12DD-204E-694B1E098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6"/>
  <sheetViews>
    <sheetView tabSelected="1" workbookViewId="0">
      <pane xSplit="14" ySplit="22" topLeftCell="O30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36</v>
      </c>
    </row>
    <row r="2" spans="1:6" s="10" customFormat="1" ht="12.95" customHeight="1">
      <c r="A2" s="10" t="s">
        <v>25</v>
      </c>
      <c r="B2" s="3" t="s">
        <v>37</v>
      </c>
      <c r="C2" s="11"/>
      <c r="D2" s="11"/>
    </row>
    <row r="3" spans="1:6" s="10" customFormat="1" ht="12.95" customHeight="1" thickBot="1"/>
    <row r="4" spans="1:6" s="10" customFormat="1" ht="12.95" customHeight="1" thickBot="1">
      <c r="A4" s="12" t="s">
        <v>38</v>
      </c>
      <c r="C4" s="13">
        <v>50928.428699999997</v>
      </c>
      <c r="D4" s="14">
        <v>0.36805500000000002</v>
      </c>
    </row>
    <row r="5" spans="1:6" s="10" customFormat="1" ht="12.95" customHeight="1">
      <c r="A5" s="12" t="s">
        <v>30</v>
      </c>
      <c r="C5" s="15">
        <v>-9.5</v>
      </c>
      <c r="D5" s="10" t="s">
        <v>31</v>
      </c>
    </row>
    <row r="6" spans="1:6" s="10" customFormat="1" ht="12.95" customHeight="1">
      <c r="A6" s="16" t="s">
        <v>2</v>
      </c>
    </row>
    <row r="7" spans="1:6" s="10" customFormat="1" ht="12.95" customHeight="1">
      <c r="A7" s="10" t="s">
        <v>3</v>
      </c>
      <c r="C7" s="10">
        <f>+C4</f>
        <v>50928.428699999997</v>
      </c>
    </row>
    <row r="8" spans="1:6" s="10" customFormat="1" ht="12.95" customHeight="1">
      <c r="A8" s="10" t="s">
        <v>4</v>
      </c>
      <c r="C8" s="10">
        <f>+D4</f>
        <v>0.36805500000000002</v>
      </c>
    </row>
    <row r="9" spans="1:6" s="10" customFormat="1" ht="12.95" customHeight="1">
      <c r="A9" s="17" t="s">
        <v>35</v>
      </c>
      <c r="B9" s="18">
        <v>21</v>
      </c>
      <c r="C9" s="19" t="str">
        <f>"F"&amp;B9</f>
        <v>F21</v>
      </c>
      <c r="D9" s="20" t="str">
        <f>"G"&amp;B9</f>
        <v>G21</v>
      </c>
    </row>
    <row r="10" spans="1:6" s="10" customFormat="1" ht="12.95" customHeight="1" thickBot="1">
      <c r="C10" s="21" t="s">
        <v>21</v>
      </c>
      <c r="D10" s="21" t="s">
        <v>22</v>
      </c>
    </row>
    <row r="11" spans="1:6" s="10" customFormat="1" ht="12.95" customHeight="1">
      <c r="A11" s="10" t="s">
        <v>17</v>
      </c>
      <c r="C11" s="20">
        <f ca="1">INTERCEPT(INDIRECT($D$9):G988,INDIRECT($C$9):F988)</f>
        <v>-3.4473013548914724E-3</v>
      </c>
      <c r="D11" s="11"/>
    </row>
    <row r="12" spans="1:6" s="10" customFormat="1" ht="12.95" customHeight="1">
      <c r="A12" s="10" t="s">
        <v>18</v>
      </c>
      <c r="C12" s="20">
        <f ca="1">SLOPE(INDIRECT($D$9):G988,INDIRECT($C$9):F988)</f>
        <v>2.2447075612329071E-7</v>
      </c>
      <c r="D12" s="11"/>
    </row>
    <row r="13" spans="1:6" s="10" customFormat="1" ht="12.95" customHeight="1">
      <c r="A13" s="10" t="s">
        <v>20</v>
      </c>
      <c r="C13" s="11" t="s">
        <v>15</v>
      </c>
    </row>
    <row r="14" spans="1:6" s="10" customFormat="1" ht="12.95" customHeight="1"/>
    <row r="15" spans="1:6" s="10" customFormat="1" ht="12.95" customHeight="1">
      <c r="A15" s="22" t="s">
        <v>19</v>
      </c>
      <c r="C15" s="23">
        <f ca="1">(C7+C11)+(C8+C12)*INT(MAX(F21:F3529))</f>
        <v>59632.563256207548</v>
      </c>
      <c r="E15" s="24" t="s">
        <v>41</v>
      </c>
      <c r="F15" s="15">
        <v>1</v>
      </c>
    </row>
    <row r="16" spans="1:6" s="10" customFormat="1" ht="12.95" customHeight="1">
      <c r="A16" s="16" t="s">
        <v>5</v>
      </c>
      <c r="C16" s="25">
        <f ca="1">+C8+C12</f>
        <v>0.36805522447075617</v>
      </c>
      <c r="E16" s="24" t="s">
        <v>32</v>
      </c>
      <c r="F16" s="26">
        <f ca="1">NOW()+15018.5+$C$5/24</f>
        <v>60212.722427893517</v>
      </c>
    </row>
    <row r="17" spans="1:21" s="10" customFormat="1" ht="12.95" customHeight="1" thickBot="1">
      <c r="A17" s="24" t="s">
        <v>29</v>
      </c>
      <c r="C17" s="10">
        <f>COUNT(C21:C2187)</f>
        <v>20</v>
      </c>
      <c r="E17" s="24" t="s">
        <v>42</v>
      </c>
      <c r="F17" s="26">
        <f ca="1">ROUND(2*(F16-$C$7)/$C$8,0)/2+F15</f>
        <v>25226.5</v>
      </c>
    </row>
    <row r="18" spans="1:21" s="10" customFormat="1" ht="12.95" customHeight="1" thickTop="1" thickBot="1">
      <c r="A18" s="16" t="s">
        <v>6</v>
      </c>
      <c r="C18" s="27">
        <f ca="1">+C15</f>
        <v>59632.563256207548</v>
      </c>
      <c r="D18" s="28">
        <f ca="1">+C16</f>
        <v>0.36805522447075617</v>
      </c>
      <c r="E18" s="24" t="s">
        <v>33</v>
      </c>
      <c r="F18" s="20">
        <f ca="1">ROUND(2*(F16-$C$15)/$C$16,0)/2+F15</f>
        <v>1577.5</v>
      </c>
    </row>
    <row r="19" spans="1:21" s="10" customFormat="1" ht="12.95" customHeight="1" thickTop="1">
      <c r="E19" s="24" t="s">
        <v>34</v>
      </c>
      <c r="F19" s="29">
        <f ca="1">+$C$15+$C$16*F18-15018.5-$C$5/24</f>
        <v>45195.0662061435</v>
      </c>
    </row>
    <row r="20" spans="1:21" s="10" customFormat="1" ht="12.95" customHeight="1" thickBot="1">
      <c r="A20" s="21" t="s">
        <v>7</v>
      </c>
      <c r="B20" s="21" t="s">
        <v>8</v>
      </c>
      <c r="C20" s="21" t="s">
        <v>9</v>
      </c>
      <c r="D20" s="21" t="s">
        <v>14</v>
      </c>
      <c r="E20" s="21" t="s">
        <v>10</v>
      </c>
      <c r="F20" s="21" t="s">
        <v>11</v>
      </c>
      <c r="G20" s="21" t="s">
        <v>12</v>
      </c>
      <c r="H20" s="30" t="s">
        <v>51</v>
      </c>
      <c r="I20" s="30" t="s">
        <v>52</v>
      </c>
      <c r="J20" s="30" t="s">
        <v>53</v>
      </c>
      <c r="K20" s="30" t="s">
        <v>54</v>
      </c>
      <c r="L20" s="30" t="s">
        <v>26</v>
      </c>
      <c r="M20" s="30" t="s">
        <v>27</v>
      </c>
      <c r="N20" s="30" t="s">
        <v>28</v>
      </c>
      <c r="O20" s="30" t="s">
        <v>24</v>
      </c>
      <c r="P20" s="31" t="s">
        <v>23</v>
      </c>
      <c r="Q20" s="21" t="s">
        <v>16</v>
      </c>
      <c r="U20" s="32" t="s">
        <v>55</v>
      </c>
    </row>
    <row r="21" spans="1:21" s="10" customFormat="1" ht="12.95" customHeight="1">
      <c r="A21" s="10" t="s">
        <v>40</v>
      </c>
      <c r="B21" s="11" t="s">
        <v>39</v>
      </c>
      <c r="C21" s="33">
        <v>50878.37199</v>
      </c>
      <c r="D21" s="33">
        <v>4.8000000000000001E-4</v>
      </c>
      <c r="E21" s="10">
        <f>+(C21-C$7)/C$8</f>
        <v>-136.00334189182897</v>
      </c>
      <c r="F21" s="10">
        <f>ROUND(2*E21,0)/2</f>
        <v>-136</v>
      </c>
      <c r="G21" s="10">
        <f>+C21-(C$7+F21*C$8)</f>
        <v>-1.2299999943934381E-3</v>
      </c>
      <c r="K21" s="10">
        <f>+G21</f>
        <v>-1.2299999943934381E-3</v>
      </c>
      <c r="O21" s="10">
        <f ca="1">+C$11+C$12*$F21</f>
        <v>-3.4778293777242399E-3</v>
      </c>
      <c r="Q21" s="34">
        <f>+C21-15018.5</f>
        <v>35859.87199</v>
      </c>
    </row>
    <row r="22" spans="1:21" s="10" customFormat="1" ht="12.95" customHeight="1">
      <c r="A22" s="10" t="s">
        <v>40</v>
      </c>
      <c r="B22" s="11" t="s">
        <v>39</v>
      </c>
      <c r="C22" s="33">
        <v>50900.4545</v>
      </c>
      <c r="D22" s="33">
        <v>1.5E-3</v>
      </c>
      <c r="E22" s="10">
        <f>+(C22-C$7)/C$8</f>
        <v>-76.005488310162676</v>
      </c>
      <c r="F22" s="10">
        <f>ROUND(2*E22,0)/2</f>
        <v>-76</v>
      </c>
      <c r="G22" s="10">
        <f>+C22-(C$7+F22*C$8)</f>
        <v>-2.0199999999022111E-3</v>
      </c>
      <c r="K22" s="10">
        <f>+G22</f>
        <v>-2.0199999999022111E-3</v>
      </c>
      <c r="O22" s="10">
        <f ca="1">+C$11+C$12*$F22</f>
        <v>-3.4643611323568425E-3</v>
      </c>
      <c r="Q22" s="34">
        <f>+C22-15018.5</f>
        <v>35881.9545</v>
      </c>
    </row>
    <row r="23" spans="1:21" s="10" customFormat="1" ht="12.95" customHeight="1">
      <c r="A23" s="35" t="s">
        <v>40</v>
      </c>
      <c r="B23" s="5" t="s">
        <v>39</v>
      </c>
      <c r="C23" s="4">
        <v>50921.435700000002</v>
      </c>
      <c r="D23" s="4">
        <v>4.2000000000000002E-4</v>
      </c>
      <c r="E23" s="10">
        <f>+(C23-C$7)/C$8</f>
        <v>-18.999877735650745</v>
      </c>
      <c r="F23" s="10">
        <f>ROUND(2*E23,0)/2</f>
        <v>-19</v>
      </c>
      <c r="G23" s="10">
        <f>+C23-(C$7+F23*C$8)</f>
        <v>4.50000079581514E-5</v>
      </c>
      <c r="K23" s="10">
        <f>+G23</f>
        <v>4.50000079581514E-5</v>
      </c>
      <c r="O23" s="10">
        <f ca="1">+C$11+C$12*$F23</f>
        <v>-3.4515662992578148E-3</v>
      </c>
      <c r="Q23" s="34">
        <f>+C23-15018.5</f>
        <v>35902.935700000002</v>
      </c>
    </row>
    <row r="24" spans="1:21" s="10" customFormat="1" ht="12.95" customHeight="1">
      <c r="A24" s="35" t="s">
        <v>13</v>
      </c>
      <c r="B24" s="35"/>
      <c r="C24" s="4">
        <v>50928.428699999997</v>
      </c>
      <c r="D24" s="4" t="s">
        <v>15</v>
      </c>
      <c r="E24" s="10">
        <f>+(C24-C$7)/C$8</f>
        <v>0</v>
      </c>
      <c r="F24" s="10">
        <f>ROUND(2*E24,0)/2</f>
        <v>0</v>
      </c>
      <c r="G24" s="10">
        <f>+C24-(C$7+F24*C$8)</f>
        <v>0</v>
      </c>
      <c r="K24" s="10">
        <f>+G24</f>
        <v>0</v>
      </c>
      <c r="O24" s="10">
        <f ca="1">+C$11+C$12*$F24</f>
        <v>-3.4473013548914724E-3</v>
      </c>
      <c r="Q24" s="34">
        <f>+C24-15018.5</f>
        <v>35909.928699999997</v>
      </c>
    </row>
    <row r="25" spans="1:21" s="10" customFormat="1" ht="12.95" customHeight="1">
      <c r="A25" s="4" t="s">
        <v>45</v>
      </c>
      <c r="B25" s="5" t="s">
        <v>39</v>
      </c>
      <c r="C25" s="4">
        <v>55627.383450000001</v>
      </c>
      <c r="D25" s="4">
        <v>5.0000000000000001E-4</v>
      </c>
      <c r="E25" s="10">
        <f>+(C25-C$7)/C$8</f>
        <v>12766.990667155735</v>
      </c>
      <c r="F25" s="10">
        <f>ROUND(2*E25,0)/2</f>
        <v>12767</v>
      </c>
      <c r="G25" s="10">
        <f>+C25-(C$7+F25*C$8)</f>
        <v>-3.4349999987171032E-3</v>
      </c>
      <c r="K25" s="10">
        <f>+G25</f>
        <v>-3.4349999987171032E-3</v>
      </c>
      <c r="O25" s="10">
        <f ca="1">+C$11+C$12*$F25</f>
        <v>-5.8148321146541965E-4</v>
      </c>
      <c r="Q25" s="34">
        <f>+C25-15018.5</f>
        <v>40608.883450000001</v>
      </c>
    </row>
    <row r="26" spans="1:21" s="10" customFormat="1" ht="12.95" customHeight="1">
      <c r="A26" s="4" t="s">
        <v>43</v>
      </c>
      <c r="B26" s="5" t="s">
        <v>44</v>
      </c>
      <c r="C26" s="4">
        <v>55644.500099999997</v>
      </c>
      <c r="D26" s="4">
        <v>6.9999999999999999E-4</v>
      </c>
      <c r="E26" s="10">
        <f>+(C26-C$7)/C$8</f>
        <v>12813.496352447326</v>
      </c>
      <c r="F26" s="10">
        <f>ROUND(2*E26,0)/2</f>
        <v>12813.5</v>
      </c>
      <c r="G26" s="10">
        <f>+C26-(C$7+F26*C$8)</f>
        <v>-1.3424999997369014E-3</v>
      </c>
      <c r="K26" s="10">
        <f>+G26</f>
        <v>-1.3424999997369014E-3</v>
      </c>
      <c r="O26" s="10">
        <f ca="1">+C$11+C$12*$F26</f>
        <v>-5.7104532130568698E-4</v>
      </c>
      <c r="Q26" s="34">
        <f>+C26-15018.5</f>
        <v>40626.000099999997</v>
      </c>
    </row>
    <row r="27" spans="1:21" s="10" customFormat="1" ht="12.95" customHeight="1">
      <c r="A27" s="4" t="s">
        <v>43</v>
      </c>
      <c r="B27" s="5" t="s">
        <v>39</v>
      </c>
      <c r="C27" s="4">
        <v>55645.418100000003</v>
      </c>
      <c r="D27" s="4">
        <v>5.9999999999999995E-4</v>
      </c>
      <c r="E27" s="10">
        <f>+(C27-C$7)/C$8</f>
        <v>12815.990544891403</v>
      </c>
      <c r="F27" s="10">
        <f>ROUND(2*E27,0)/2</f>
        <v>12816</v>
      </c>
      <c r="G27" s="10">
        <f>+C27-(C$7+F27*C$8)</f>
        <v>-3.4799999921233393E-3</v>
      </c>
      <c r="K27" s="10">
        <f>+G27</f>
        <v>-3.4799999921233393E-3</v>
      </c>
      <c r="O27" s="10">
        <f ca="1">+C$11+C$12*$F27</f>
        <v>-5.7048414441537854E-4</v>
      </c>
      <c r="Q27" s="34">
        <f>+C27-15018.5</f>
        <v>40626.918100000003</v>
      </c>
    </row>
    <row r="28" spans="1:21" s="10" customFormat="1" ht="12.95" customHeight="1">
      <c r="A28" s="4" t="s">
        <v>43</v>
      </c>
      <c r="B28" s="5" t="s">
        <v>44</v>
      </c>
      <c r="C28" s="4">
        <v>55651.492299999998</v>
      </c>
      <c r="D28" s="4">
        <v>4.0000000000000002E-4</v>
      </c>
      <c r="E28" s="10">
        <f>+(C28-C$7)/C$8</f>
        <v>12832.494056594805</v>
      </c>
      <c r="F28" s="10">
        <f>ROUND(2*E28,0)/2</f>
        <v>12832.5</v>
      </c>
      <c r="G28" s="10">
        <f>+C28-(C$7+F28*C$8)</f>
        <v>-2.1875000020372681E-3</v>
      </c>
      <c r="K28" s="10">
        <f>+G28</f>
        <v>-2.1875000020372681E-3</v>
      </c>
      <c r="O28" s="10">
        <f ca="1">+C$11+C$12*$F28</f>
        <v>-5.6678037693934412E-4</v>
      </c>
      <c r="Q28" s="34">
        <f>+C28-15018.5</f>
        <v>40632.992299999998</v>
      </c>
    </row>
    <row r="29" spans="1:21" s="10" customFormat="1" ht="12.95" customHeight="1">
      <c r="A29" s="4" t="s">
        <v>46</v>
      </c>
      <c r="B29" s="5" t="s">
        <v>39</v>
      </c>
      <c r="C29" s="36">
        <v>56706.521760000003</v>
      </c>
      <c r="D29" s="4">
        <v>1E-4</v>
      </c>
      <c r="E29" s="10">
        <f>+(C29-C$7)/C$8</f>
        <v>15698.993519990236</v>
      </c>
      <c r="F29" s="10">
        <f>ROUND(2*E29,0)/2</f>
        <v>15699</v>
      </c>
      <c r="G29" s="10">
        <f>+C29-(C$7+F29*C$8)</f>
        <v>-2.384999992500525E-3</v>
      </c>
      <c r="K29" s="10">
        <f>+G29</f>
        <v>-2.384999992500525E-3</v>
      </c>
      <c r="O29" s="10">
        <f ca="1">+C$11+C$12*$F29</f>
        <v>7.6665045488068673E-5</v>
      </c>
      <c r="Q29" s="34">
        <f>+C29-15018.5</f>
        <v>41688.021760000003</v>
      </c>
    </row>
    <row r="30" spans="1:21" s="10" customFormat="1" ht="12.95" customHeight="1">
      <c r="A30" s="37" t="s">
        <v>47</v>
      </c>
      <c r="B30" s="38"/>
      <c r="C30" s="37">
        <v>56712.409800000001</v>
      </c>
      <c r="D30" s="37">
        <v>2.0000000000000001E-4</v>
      </c>
      <c r="E30" s="10">
        <f>+(C30-C$7)/C$8</f>
        <v>15714.991237722634</v>
      </c>
      <c r="F30" s="10">
        <f>ROUND(2*E30,0)/2</f>
        <v>15715</v>
      </c>
      <c r="G30" s="10">
        <f>+C30-(C$7+F30*C$8)</f>
        <v>-3.2249999931082129E-3</v>
      </c>
      <c r="J30" s="10">
        <f>+G30</f>
        <v>-3.2249999931082129E-3</v>
      </c>
      <c r="O30" s="10">
        <f ca="1">+C$11+C$12*$F30</f>
        <v>8.0256577586041399E-5</v>
      </c>
      <c r="Q30" s="34">
        <f>+C30-15018.5</f>
        <v>41693.909800000001</v>
      </c>
    </row>
    <row r="31" spans="1:21" s="10" customFormat="1" ht="12.95" customHeight="1">
      <c r="A31" s="44" t="s">
        <v>1</v>
      </c>
      <c r="B31" s="45" t="s">
        <v>44</v>
      </c>
      <c r="C31" s="44">
        <v>56728.0625</v>
      </c>
      <c r="D31" s="44" t="s">
        <v>56</v>
      </c>
      <c r="E31" s="10">
        <f>+(C31-C$7)/C$8</f>
        <v>15757.519392482111</v>
      </c>
      <c r="F31" s="10">
        <f>ROUND(2*E31,0)/2</f>
        <v>15757.5</v>
      </c>
      <c r="O31" s="10">
        <f ca="1">+C$11+C$12*$F31</f>
        <v>8.9796584721281002E-5</v>
      </c>
      <c r="Q31" s="34">
        <f>+C31-15018.5</f>
        <v>41709.5625</v>
      </c>
      <c r="U31" s="10">
        <f>+C31-(C$7+F31*C$8)</f>
        <v>7.1375000043190084E-3</v>
      </c>
    </row>
    <row r="32" spans="1:21" s="10" customFormat="1" ht="12.95" customHeight="1">
      <c r="A32" s="4" t="s">
        <v>46</v>
      </c>
      <c r="B32" s="5" t="s">
        <v>39</v>
      </c>
      <c r="C32" s="36">
        <v>56729.338779999998</v>
      </c>
      <c r="D32" s="4">
        <v>8.9999999999999998E-4</v>
      </c>
      <c r="E32" s="10">
        <f>+(C32-C$7)/C$8</f>
        <v>15760.987026395514</v>
      </c>
      <c r="F32" s="10">
        <f>ROUND(2*E32,0)/2</f>
        <v>15761</v>
      </c>
      <c r="G32" s="10">
        <f>+C32-(C$7+F32*C$8)</f>
        <v>-4.7750000012456439E-3</v>
      </c>
      <c r="K32" s="10">
        <f>+G32</f>
        <v>-4.7750000012456439E-3</v>
      </c>
      <c r="O32" s="10">
        <f ca="1">+C$11+C$12*$F32</f>
        <v>9.0582232367712387E-5</v>
      </c>
      <c r="Q32" s="34">
        <f>+C32-15018.5</f>
        <v>41710.838779999998</v>
      </c>
    </row>
    <row r="33" spans="1:21" s="10" customFormat="1" ht="12.95" customHeight="1">
      <c r="A33" s="42" t="s">
        <v>49</v>
      </c>
      <c r="B33" s="43" t="s">
        <v>44</v>
      </c>
      <c r="C33" s="42">
        <v>57060.039900000003</v>
      </c>
      <c r="D33" s="42" t="s">
        <v>50</v>
      </c>
      <c r="E33" s="10">
        <f>+(C33-C$7)/C$8</f>
        <v>16659.497086033356</v>
      </c>
      <c r="F33" s="10">
        <f>ROUND(2*E33,0)/2</f>
        <v>16659.5</v>
      </c>
      <c r="G33" s="10">
        <f>+C33-(C$7+F33*C$8)</f>
        <v>-1.0724999956437387E-3</v>
      </c>
      <c r="K33" s="10">
        <f>+G33</f>
        <v>-1.0724999956437387E-3</v>
      </c>
      <c r="O33" s="10">
        <f ca="1">+C$11+C$12*$F33</f>
        <v>2.922692067444891E-4</v>
      </c>
      <c r="Q33" s="34">
        <f>+C33-15018.5</f>
        <v>42041.539900000003</v>
      </c>
    </row>
    <row r="34" spans="1:21" s="10" customFormat="1" ht="12.95" customHeight="1">
      <c r="A34" s="42" t="s">
        <v>49</v>
      </c>
      <c r="B34" s="43" t="s">
        <v>39</v>
      </c>
      <c r="C34" s="42">
        <v>57060.220500000003</v>
      </c>
      <c r="D34" s="42" t="s">
        <v>50</v>
      </c>
      <c r="E34" s="10">
        <f>+(C34-C$7)/C$8</f>
        <v>16659.987773566467</v>
      </c>
      <c r="F34" s="10">
        <f>ROUND(2*E34,0)/2</f>
        <v>16660</v>
      </c>
      <c r="G34" s="10">
        <f>+C34-(C$7+F34*C$8)</f>
        <v>-4.4999999954598024E-3</v>
      </c>
      <c r="K34" s="10">
        <f>+G34</f>
        <v>-4.4999999954598024E-3</v>
      </c>
      <c r="O34" s="10">
        <f ca="1">+C$11+C$12*$F34</f>
        <v>2.9238144212255079E-4</v>
      </c>
      <c r="Q34" s="34">
        <f>+C34-15018.5</f>
        <v>42041.720500000003</v>
      </c>
    </row>
    <row r="35" spans="1:21" s="10" customFormat="1" ht="12.95" customHeight="1">
      <c r="A35" s="39" t="s">
        <v>48</v>
      </c>
      <c r="B35" s="40" t="s">
        <v>39</v>
      </c>
      <c r="C35" s="41">
        <v>57119.476699999999</v>
      </c>
      <c r="D35" s="41">
        <v>1.5E-3</v>
      </c>
      <c r="E35" s="10">
        <f>+(C35-C$7)/C$8</f>
        <v>16820.985993941129</v>
      </c>
      <c r="F35" s="10">
        <f>ROUND(2*E35,0)/2</f>
        <v>16821</v>
      </c>
      <c r="G35" s="10">
        <f>+C35-(C$7+F35*C$8)</f>
        <v>-5.1549999989219941E-3</v>
      </c>
      <c r="K35" s="10">
        <f>+G35</f>
        <v>-5.1549999989219941E-3</v>
      </c>
      <c r="O35" s="10">
        <f ca="1">+C$11+C$12*$F35</f>
        <v>3.2852123385840055E-4</v>
      </c>
      <c r="Q35" s="34">
        <f>+C35-15018.5</f>
        <v>42100.976699999999</v>
      </c>
    </row>
    <row r="36" spans="1:21" s="10" customFormat="1" ht="12.95" customHeight="1">
      <c r="A36" s="44" t="s">
        <v>0</v>
      </c>
      <c r="B36" s="46" t="s">
        <v>39</v>
      </c>
      <c r="C36" s="47">
        <v>57829.456700000002</v>
      </c>
      <c r="D36" s="47">
        <v>8.9999999999999998E-4</v>
      </c>
      <c r="E36" s="10">
        <f>+(C36-C$7)/C$8</f>
        <v>18749.991169798006</v>
      </c>
      <c r="F36" s="10">
        <f>ROUND(2*E36,0)/2</f>
        <v>18750</v>
      </c>
      <c r="G36" s="10">
        <f>+C36-(C$7+F36*C$8)</f>
        <v>-3.2499999942956492E-3</v>
      </c>
      <c r="K36" s="10">
        <f>+G36</f>
        <v>-3.2499999942956492E-3</v>
      </c>
      <c r="O36" s="10">
        <f ca="1">+C$11+C$12*$F36</f>
        <v>7.6152532242022885E-4</v>
      </c>
      <c r="Q36" s="34">
        <f>+C36-15018.5</f>
        <v>42810.956700000002</v>
      </c>
    </row>
    <row r="37" spans="1:21" s="10" customFormat="1" ht="12.95" customHeight="1">
      <c r="A37" s="16" t="s">
        <v>57</v>
      </c>
      <c r="C37" s="33">
        <v>59324.680999999997</v>
      </c>
      <c r="D37" s="33">
        <v>2.9999999999999997E-4</v>
      </c>
      <c r="E37" s="10">
        <f>+(C37-C$7)/C$8</f>
        <v>22812.493513197755</v>
      </c>
      <c r="F37" s="10">
        <f>ROUND(2*E37,0)/2</f>
        <v>22812.5</v>
      </c>
      <c r="G37" s="10">
        <f>+C37-(C$7+F37*C$8)</f>
        <v>-2.3875000042608008E-3</v>
      </c>
      <c r="K37" s="10">
        <f>+G37</f>
        <v>-2.3875000042608008E-3</v>
      </c>
      <c r="O37" s="10">
        <f ca="1">+C$11+C$12*$F37</f>
        <v>1.6734377691710969E-3</v>
      </c>
      <c r="Q37" s="34">
        <f>+C37-15018.5</f>
        <v>44306.180999999997</v>
      </c>
    </row>
    <row r="38" spans="1:21" s="10" customFormat="1" ht="12.95" customHeight="1">
      <c r="A38" s="9" t="s">
        <v>59</v>
      </c>
      <c r="B38" s="48" t="s">
        <v>44</v>
      </c>
      <c r="C38" s="49">
        <v>59334.652600000001</v>
      </c>
      <c r="D38" s="50">
        <v>5.0000000000000001E-4</v>
      </c>
      <c r="E38" s="10">
        <f>+(C38-C$7)/C$8</f>
        <v>22839.586203148996</v>
      </c>
      <c r="F38" s="10">
        <f>ROUND(2*E38,0)/2</f>
        <v>22839.5</v>
      </c>
      <c r="G38" s="10">
        <f>+C38-(C$7+F38*C$8)</f>
        <v>3.1727500005217735E-2</v>
      </c>
      <c r="O38" s="10">
        <f ca="1">+C$11+C$12*$F38</f>
        <v>1.6794984795864263E-3</v>
      </c>
      <c r="Q38" s="34">
        <f>+C38-15018.5</f>
        <v>44316.152600000001</v>
      </c>
      <c r="U38" s="10">
        <f>+G38</f>
        <v>3.1727500005217735E-2</v>
      </c>
    </row>
    <row r="39" spans="1:21" s="10" customFormat="1" ht="12.95" customHeight="1">
      <c r="A39" s="6" t="s">
        <v>58</v>
      </c>
      <c r="B39" s="7" t="s">
        <v>39</v>
      </c>
      <c r="C39" s="8">
        <v>59572.20110000018</v>
      </c>
      <c r="D39" s="6" t="s">
        <v>56</v>
      </c>
      <c r="E39" s="10">
        <f>+(C39-C$7)/C$8</f>
        <v>23485.001969814792</v>
      </c>
      <c r="F39" s="10">
        <f>ROUND(2*E39,0)/2</f>
        <v>23485</v>
      </c>
      <c r="G39" s="10">
        <f>+C39-(C$7+F39*C$8)</f>
        <v>7.2500017995480448E-4</v>
      </c>
      <c r="K39" s="10">
        <f>+G39</f>
        <v>7.2500017995480448E-4</v>
      </c>
      <c r="O39" s="10">
        <f ca="1">+C$11+C$12*$F39</f>
        <v>1.8243943526640104E-3</v>
      </c>
      <c r="Q39" s="34">
        <f>+C39-15018.5</f>
        <v>44553.70110000018</v>
      </c>
    </row>
    <row r="40" spans="1:21" s="10" customFormat="1" ht="12.95" customHeight="1">
      <c r="A40" s="9" t="s">
        <v>60</v>
      </c>
      <c r="B40" s="48" t="s">
        <v>44</v>
      </c>
      <c r="C40" s="51">
        <v>59632.746200000001</v>
      </c>
      <c r="D40" s="50">
        <v>2.0000000000000001E-4</v>
      </c>
      <c r="E40" s="10">
        <f>+(C40-C$7)/C$8</f>
        <v>23649.50211245603</v>
      </c>
      <c r="F40" s="10">
        <f>ROUND(2*E40,0)/2</f>
        <v>23649.5</v>
      </c>
      <c r="G40" s="10">
        <f>+C40-(C$7+F40*C$8)</f>
        <v>7.7750000491505489E-4</v>
      </c>
      <c r="K40" s="10">
        <f>+G40</f>
        <v>7.7750000491505489E-4</v>
      </c>
      <c r="O40" s="10">
        <f ca="1">+C$11+C$12*$F40</f>
        <v>1.8613197920462911E-3</v>
      </c>
      <c r="Q40" s="34">
        <f>+C40-15018.5</f>
        <v>44614.246200000001</v>
      </c>
    </row>
    <row r="41" spans="1:21" s="10" customFormat="1" ht="12.95" customHeight="1">
      <c r="C41" s="33"/>
      <c r="D41" s="33"/>
    </row>
    <row r="42" spans="1:21" s="10" customFormat="1" ht="12.95" customHeight="1">
      <c r="C42" s="33"/>
      <c r="D42" s="33"/>
    </row>
    <row r="43" spans="1:21" s="10" customFormat="1" ht="12.95" customHeight="1">
      <c r="C43" s="33"/>
      <c r="D43" s="33"/>
    </row>
    <row r="44" spans="1:21" s="10" customFormat="1" ht="12.95" customHeight="1">
      <c r="C44" s="33"/>
      <c r="D44" s="33"/>
    </row>
    <row r="45" spans="1:21" s="10" customFormat="1" ht="12.95" customHeight="1">
      <c r="C45" s="33"/>
      <c r="D45" s="33"/>
    </row>
    <row r="46" spans="1:21" s="10" customFormat="1" ht="12.95" customHeight="1">
      <c r="C46" s="33"/>
      <c r="D46" s="33"/>
    </row>
    <row r="47" spans="1:21" s="10" customFormat="1" ht="12.95" customHeight="1">
      <c r="C47" s="33"/>
      <c r="D47" s="33"/>
    </row>
    <row r="48" spans="1:21" s="10" customFormat="1" ht="12.95" customHeight="1">
      <c r="C48" s="33"/>
      <c r="D48" s="33"/>
    </row>
    <row r="49" spans="3:4" s="10" customFormat="1" ht="12.95" customHeight="1">
      <c r="C49" s="33"/>
      <c r="D49" s="33"/>
    </row>
    <row r="50" spans="3:4" s="10" customFormat="1" ht="12.95" customHeight="1">
      <c r="C50" s="33"/>
      <c r="D50" s="33"/>
    </row>
    <row r="51" spans="3:4" s="10" customFormat="1" ht="12.95" customHeight="1">
      <c r="C51" s="33"/>
      <c r="D51" s="33"/>
    </row>
    <row r="52" spans="3:4" s="10" customFormat="1" ht="12.95" customHeight="1">
      <c r="C52" s="33"/>
      <c r="D52" s="33"/>
    </row>
    <row r="53" spans="3:4" s="10" customFormat="1" ht="12.95" customHeight="1">
      <c r="C53" s="33"/>
      <c r="D53" s="33"/>
    </row>
    <row r="54" spans="3:4" s="10" customFormat="1" ht="12.95" customHeight="1">
      <c r="C54" s="33"/>
      <c r="D54" s="33"/>
    </row>
    <row r="55" spans="3:4" s="10" customFormat="1" ht="12.95" customHeight="1">
      <c r="C55" s="33"/>
      <c r="D55" s="33"/>
    </row>
    <row r="56" spans="3:4" s="10" customFormat="1" ht="12.95" customHeight="1">
      <c r="C56" s="33"/>
      <c r="D56" s="33"/>
    </row>
    <row r="57" spans="3:4" s="10" customFormat="1" ht="12.95" customHeight="1">
      <c r="C57" s="33"/>
      <c r="D57" s="33"/>
    </row>
    <row r="58" spans="3:4" s="10" customFormat="1" ht="12.95" customHeight="1">
      <c r="C58" s="33"/>
      <c r="D58" s="33"/>
    </row>
    <row r="59" spans="3:4" s="10" customFormat="1" ht="12.95" customHeight="1">
      <c r="C59" s="33"/>
      <c r="D59" s="33"/>
    </row>
    <row r="60" spans="3:4" s="10" customFormat="1" ht="12.95" customHeight="1">
      <c r="C60" s="33"/>
      <c r="D60" s="33"/>
    </row>
    <row r="61" spans="3:4" s="10" customFormat="1" ht="12.95" customHeight="1">
      <c r="C61" s="33"/>
      <c r="D61" s="33"/>
    </row>
    <row r="62" spans="3:4" s="10" customFormat="1" ht="12.95" customHeight="1">
      <c r="C62" s="33"/>
      <c r="D62" s="33"/>
    </row>
    <row r="63" spans="3:4" s="10" customFormat="1" ht="12.95" customHeight="1">
      <c r="C63" s="33"/>
      <c r="D63" s="33"/>
    </row>
    <row r="64" spans="3:4" s="10" customFormat="1" ht="12.95" customHeight="1">
      <c r="C64" s="33"/>
      <c r="D64" s="33"/>
    </row>
    <row r="65" spans="3:4" s="10" customFormat="1" ht="12.95" customHeight="1">
      <c r="C65" s="33"/>
      <c r="D65" s="33"/>
    </row>
    <row r="66" spans="3:4" s="10" customFormat="1" ht="12.95" customHeight="1">
      <c r="C66" s="33"/>
      <c r="D66" s="33"/>
    </row>
    <row r="67" spans="3:4" s="10" customFormat="1" ht="12.95" customHeight="1">
      <c r="C67" s="33"/>
      <c r="D67" s="33"/>
    </row>
    <row r="68" spans="3:4" s="10" customFormat="1" ht="12.95" customHeight="1">
      <c r="C68" s="33"/>
      <c r="D68" s="33"/>
    </row>
    <row r="69" spans="3:4" s="10" customFormat="1" ht="12.95" customHeight="1">
      <c r="C69" s="33"/>
      <c r="D69" s="33"/>
    </row>
    <row r="70" spans="3:4" s="10" customFormat="1" ht="12.95" customHeight="1">
      <c r="C70" s="33"/>
      <c r="D70" s="33"/>
    </row>
    <row r="71" spans="3:4" s="10" customFormat="1" ht="12.95" customHeight="1">
      <c r="C71" s="33"/>
      <c r="D71" s="33"/>
    </row>
    <row r="72" spans="3:4" s="10" customFormat="1" ht="12.95" customHeight="1">
      <c r="C72" s="33"/>
      <c r="D72" s="33"/>
    </row>
    <row r="73" spans="3:4" s="10" customFormat="1" ht="12.95" customHeight="1">
      <c r="C73" s="33"/>
      <c r="D73" s="33"/>
    </row>
    <row r="74" spans="3:4" s="10" customFormat="1" ht="12.95" customHeight="1">
      <c r="C74" s="33"/>
      <c r="D74" s="33"/>
    </row>
    <row r="75" spans="3:4" s="10" customFormat="1" ht="12.95" customHeight="1">
      <c r="C75" s="33"/>
      <c r="D75" s="33"/>
    </row>
    <row r="76" spans="3:4" s="10" customFormat="1" ht="12.95" customHeight="1">
      <c r="C76" s="33"/>
      <c r="D76" s="33"/>
    </row>
    <row r="77" spans="3:4" s="10" customFormat="1" ht="12.95" customHeight="1">
      <c r="C77" s="33"/>
      <c r="D77" s="33"/>
    </row>
    <row r="78" spans="3:4" s="10" customFormat="1" ht="12.95" customHeight="1">
      <c r="C78" s="33"/>
      <c r="D78" s="33"/>
    </row>
    <row r="79" spans="3:4" s="10" customFormat="1" ht="12.95" customHeight="1">
      <c r="C79" s="33"/>
      <c r="D79" s="33"/>
    </row>
    <row r="80" spans="3:4" s="10" customFormat="1" ht="12.95" customHeight="1">
      <c r="C80" s="33"/>
      <c r="D80" s="33"/>
    </row>
    <row r="81" spans="3:4" s="10" customFormat="1" ht="12.95" customHeight="1">
      <c r="C81" s="33"/>
      <c r="D81" s="33"/>
    </row>
    <row r="82" spans="3:4" s="10" customFormat="1" ht="12.95" customHeight="1">
      <c r="C82" s="33"/>
      <c r="D82" s="33"/>
    </row>
    <row r="83" spans="3:4" s="10" customFormat="1" ht="12.95" customHeight="1">
      <c r="C83" s="33"/>
      <c r="D83" s="33"/>
    </row>
    <row r="84" spans="3:4" s="10" customFormat="1" ht="12.95" customHeight="1">
      <c r="C84" s="33"/>
      <c r="D84" s="33"/>
    </row>
    <row r="85" spans="3:4" s="10" customFormat="1" ht="12.95" customHeight="1">
      <c r="C85" s="33"/>
      <c r="D85" s="33"/>
    </row>
    <row r="86" spans="3:4" s="10" customFormat="1" ht="12.95" customHeight="1">
      <c r="C86" s="33"/>
      <c r="D86" s="33"/>
    </row>
    <row r="87" spans="3:4" s="10" customFormat="1" ht="12.95" customHeight="1">
      <c r="C87" s="33"/>
      <c r="D87" s="33"/>
    </row>
    <row r="88" spans="3:4" s="10" customFormat="1" ht="12.95" customHeight="1">
      <c r="C88" s="33"/>
      <c r="D88" s="33"/>
    </row>
    <row r="89" spans="3:4" s="10" customFormat="1" ht="12.95" customHeight="1">
      <c r="C89" s="33"/>
      <c r="D89" s="33"/>
    </row>
    <row r="90" spans="3:4" s="10" customFormat="1" ht="12.95" customHeight="1">
      <c r="C90" s="33"/>
      <c r="D90" s="33"/>
    </row>
    <row r="91" spans="3:4" s="10" customFormat="1" ht="12.95" customHeight="1">
      <c r="C91" s="33"/>
      <c r="D91" s="33"/>
    </row>
    <row r="92" spans="3:4" s="10" customFormat="1" ht="12.95" customHeight="1">
      <c r="C92" s="33"/>
      <c r="D92" s="33"/>
    </row>
    <row r="93" spans="3:4" s="10" customFormat="1" ht="12.95" customHeight="1">
      <c r="C93" s="33"/>
      <c r="D93" s="33"/>
    </row>
    <row r="94" spans="3:4" s="10" customFormat="1" ht="12.95" customHeight="1">
      <c r="C94" s="33"/>
      <c r="D94" s="33"/>
    </row>
    <row r="95" spans="3:4" s="10" customFormat="1" ht="12.95" customHeight="1">
      <c r="C95" s="33"/>
      <c r="D95" s="33"/>
    </row>
    <row r="96" spans="3:4" s="10" customFormat="1" ht="12.95" customHeight="1">
      <c r="C96" s="33"/>
      <c r="D96" s="33"/>
    </row>
    <row r="97" spans="3:4" s="10" customFormat="1" ht="12.95" customHeight="1">
      <c r="C97" s="33"/>
      <c r="D97" s="33"/>
    </row>
    <row r="98" spans="3:4" s="10" customFormat="1" ht="12.95" customHeight="1">
      <c r="C98" s="33"/>
      <c r="D98" s="33"/>
    </row>
    <row r="99" spans="3:4" s="10" customFormat="1" ht="12.95" customHeight="1">
      <c r="C99" s="33"/>
      <c r="D99" s="33"/>
    </row>
    <row r="100" spans="3:4" s="10" customFormat="1" ht="12.95" customHeight="1">
      <c r="C100" s="33"/>
      <c r="D100" s="33"/>
    </row>
    <row r="101" spans="3:4" s="10" customFormat="1" ht="12.95" customHeight="1">
      <c r="C101" s="33"/>
      <c r="D101" s="33"/>
    </row>
    <row r="102" spans="3:4" s="10" customFormat="1" ht="12.95" customHeight="1">
      <c r="C102" s="33"/>
      <c r="D102" s="33"/>
    </row>
    <row r="103" spans="3:4" s="10" customFormat="1" ht="12.95" customHeight="1">
      <c r="C103" s="33"/>
      <c r="D103" s="33"/>
    </row>
    <row r="104" spans="3:4" s="10" customFormat="1" ht="12.95" customHeight="1">
      <c r="C104" s="33"/>
      <c r="D104" s="33"/>
    </row>
    <row r="105" spans="3:4" s="10" customFormat="1" ht="12.95" customHeight="1">
      <c r="C105" s="33"/>
      <c r="D105" s="33"/>
    </row>
    <row r="106" spans="3:4" s="10" customFormat="1" ht="12.95" customHeight="1">
      <c r="C106" s="33"/>
      <c r="D106" s="33"/>
    </row>
    <row r="107" spans="3:4" s="10" customFormat="1" ht="12.95" customHeight="1">
      <c r="C107" s="33"/>
      <c r="D107" s="33"/>
    </row>
    <row r="108" spans="3:4" s="10" customFormat="1" ht="12.95" customHeight="1">
      <c r="C108" s="33"/>
      <c r="D108" s="33"/>
    </row>
    <row r="109" spans="3:4" s="10" customFormat="1" ht="12.95" customHeight="1">
      <c r="C109" s="33"/>
      <c r="D109" s="33"/>
    </row>
    <row r="110" spans="3:4" s="10" customFormat="1" ht="12.95" customHeight="1">
      <c r="C110" s="33"/>
      <c r="D110" s="33"/>
    </row>
    <row r="111" spans="3:4" s="10" customFormat="1" ht="12.95" customHeight="1">
      <c r="C111" s="33"/>
      <c r="D111" s="33"/>
    </row>
    <row r="112" spans="3:4" s="10" customFormat="1" ht="12.95" customHeight="1">
      <c r="C112" s="33"/>
      <c r="D112" s="33"/>
    </row>
    <row r="113" spans="3:4" s="10" customFormat="1" ht="12.95" customHeight="1">
      <c r="C113" s="33"/>
      <c r="D113" s="33"/>
    </row>
    <row r="114" spans="3:4" s="10" customFormat="1" ht="12.95" customHeight="1">
      <c r="C114" s="33"/>
      <c r="D114" s="33"/>
    </row>
    <row r="115" spans="3:4" s="10" customFormat="1" ht="12.95" customHeight="1">
      <c r="C115" s="33"/>
      <c r="D115" s="33"/>
    </row>
    <row r="116" spans="3:4" s="10" customFormat="1" ht="12.95" customHeight="1">
      <c r="C116" s="33"/>
      <c r="D116" s="33"/>
    </row>
    <row r="117" spans="3:4" s="10" customFormat="1" ht="12.95" customHeight="1">
      <c r="C117" s="33"/>
      <c r="D117" s="33"/>
    </row>
    <row r="118" spans="3:4" s="10" customFormat="1" ht="12.95" customHeight="1">
      <c r="C118" s="33"/>
      <c r="D118" s="33"/>
    </row>
    <row r="119" spans="3:4" s="10" customFormat="1" ht="12.95" customHeight="1">
      <c r="C119" s="33"/>
      <c r="D119" s="33"/>
    </row>
    <row r="120" spans="3:4" s="10" customFormat="1" ht="12.95" customHeight="1">
      <c r="C120" s="33"/>
      <c r="D120" s="33"/>
    </row>
    <row r="121" spans="3:4" s="10" customFormat="1" ht="12.95" customHeight="1">
      <c r="C121" s="33"/>
      <c r="D121" s="33"/>
    </row>
    <row r="122" spans="3:4" s="10" customFormat="1" ht="12.95" customHeight="1">
      <c r="C122" s="33"/>
      <c r="D122" s="33"/>
    </row>
    <row r="123" spans="3:4" s="10" customFormat="1" ht="12.95" customHeight="1">
      <c r="C123" s="33"/>
      <c r="D123" s="33"/>
    </row>
    <row r="124" spans="3:4" s="10" customFormat="1" ht="12.95" customHeight="1">
      <c r="C124" s="33"/>
      <c r="D124" s="33"/>
    </row>
    <row r="125" spans="3:4" s="10" customFormat="1" ht="12.95" customHeight="1">
      <c r="C125" s="33"/>
      <c r="D125" s="33"/>
    </row>
    <row r="126" spans="3:4" s="10" customFormat="1" ht="12.95" customHeight="1">
      <c r="C126" s="33"/>
      <c r="D126" s="33"/>
    </row>
    <row r="127" spans="3:4" s="10" customFormat="1" ht="12.95" customHeight="1">
      <c r="C127" s="33"/>
      <c r="D127" s="33"/>
    </row>
    <row r="128" spans="3:4" s="10" customFormat="1" ht="12.95" customHeight="1">
      <c r="C128" s="33"/>
      <c r="D128" s="33"/>
    </row>
    <row r="129" spans="3:4" s="10" customFormat="1" ht="12.95" customHeight="1">
      <c r="C129" s="33"/>
      <c r="D129" s="33"/>
    </row>
    <row r="130" spans="3:4" s="10" customFormat="1" ht="12.95" customHeight="1">
      <c r="C130" s="33"/>
      <c r="D130" s="33"/>
    </row>
    <row r="131" spans="3:4" s="10" customFormat="1" ht="12.95" customHeight="1">
      <c r="C131" s="33"/>
      <c r="D131" s="33"/>
    </row>
    <row r="132" spans="3:4" s="10" customFormat="1" ht="12.95" customHeight="1">
      <c r="C132" s="33"/>
      <c r="D132" s="33"/>
    </row>
    <row r="133" spans="3:4" s="10" customFormat="1" ht="12.95" customHeight="1">
      <c r="C133" s="33"/>
      <c r="D133" s="33"/>
    </row>
    <row r="134" spans="3:4" s="10" customFormat="1" ht="12.95" customHeight="1">
      <c r="C134" s="33"/>
      <c r="D134" s="33"/>
    </row>
    <row r="135" spans="3:4" s="10" customFormat="1" ht="12.95" customHeight="1">
      <c r="C135" s="33"/>
      <c r="D135" s="33"/>
    </row>
    <row r="136" spans="3:4" s="10" customFormat="1" ht="12.95" customHeight="1">
      <c r="C136" s="33"/>
      <c r="D136" s="33"/>
    </row>
    <row r="137" spans="3:4" s="10" customFormat="1" ht="12.95" customHeight="1">
      <c r="C137" s="33"/>
      <c r="D137" s="33"/>
    </row>
    <row r="138" spans="3:4" s="10" customFormat="1" ht="12.95" customHeight="1">
      <c r="C138" s="33"/>
      <c r="D138" s="33"/>
    </row>
    <row r="139" spans="3:4" s="10" customFormat="1" ht="12.95" customHeight="1">
      <c r="C139" s="33"/>
      <c r="D139" s="33"/>
    </row>
    <row r="140" spans="3:4" s="10" customFormat="1" ht="12.95" customHeight="1">
      <c r="C140" s="33"/>
      <c r="D140" s="33"/>
    </row>
    <row r="141" spans="3:4" s="10" customFormat="1" ht="12.95" customHeight="1">
      <c r="C141" s="33"/>
      <c r="D141" s="33"/>
    </row>
    <row r="142" spans="3:4" s="10" customFormat="1" ht="12.95" customHeight="1">
      <c r="C142" s="33"/>
      <c r="D142" s="33"/>
    </row>
    <row r="143" spans="3:4" s="10" customFormat="1" ht="12.95" customHeight="1">
      <c r="C143" s="33"/>
      <c r="D143" s="33"/>
    </row>
    <row r="144" spans="3:4" s="10" customFormat="1" ht="12.95" customHeight="1">
      <c r="C144" s="33"/>
      <c r="D144" s="33"/>
    </row>
    <row r="145" spans="3:4" s="10" customFormat="1" ht="12.95" customHeight="1">
      <c r="C145" s="33"/>
      <c r="D145" s="33"/>
    </row>
    <row r="146" spans="3:4" s="10" customFormat="1" ht="12.95" customHeight="1">
      <c r="C146" s="33"/>
      <c r="D146" s="33"/>
    </row>
    <row r="147" spans="3:4" s="10" customFormat="1" ht="12.95" customHeight="1">
      <c r="C147" s="33"/>
      <c r="D147" s="33"/>
    </row>
    <row r="148" spans="3:4" s="10" customFormat="1" ht="12.95" customHeight="1">
      <c r="C148" s="33"/>
      <c r="D148" s="33"/>
    </row>
    <row r="149" spans="3:4" s="10" customFormat="1" ht="12.95" customHeight="1">
      <c r="C149" s="33"/>
      <c r="D149" s="33"/>
    </row>
    <row r="150" spans="3:4" s="10" customFormat="1" ht="12.95" customHeight="1">
      <c r="C150" s="33"/>
      <c r="D150" s="33"/>
    </row>
    <row r="151" spans="3:4" s="10" customFormat="1" ht="12.95" customHeight="1">
      <c r="C151" s="33"/>
      <c r="D151" s="33"/>
    </row>
    <row r="152" spans="3:4" s="10" customFormat="1" ht="12.95" customHeight="1">
      <c r="C152" s="33"/>
      <c r="D152" s="33"/>
    </row>
    <row r="153" spans="3:4" s="10" customFormat="1" ht="12.95" customHeight="1">
      <c r="C153" s="33"/>
      <c r="D153" s="33"/>
    </row>
    <row r="154" spans="3:4" s="10" customFormat="1" ht="12.95" customHeight="1">
      <c r="C154" s="33"/>
      <c r="D154" s="33"/>
    </row>
    <row r="155" spans="3:4" s="10" customFormat="1" ht="12.95" customHeight="1">
      <c r="C155" s="33"/>
      <c r="D155" s="33"/>
    </row>
    <row r="156" spans="3:4" s="10" customFormat="1" ht="12.95" customHeight="1">
      <c r="C156" s="33"/>
      <c r="D156" s="33"/>
    </row>
    <row r="157" spans="3:4" s="10" customFormat="1" ht="12.95" customHeight="1">
      <c r="C157" s="33"/>
      <c r="D157" s="33"/>
    </row>
    <row r="158" spans="3:4" s="10" customFormat="1" ht="12.95" customHeight="1">
      <c r="C158" s="33"/>
      <c r="D158" s="33"/>
    </row>
    <row r="159" spans="3:4" s="10" customFormat="1" ht="12.95" customHeight="1">
      <c r="C159" s="33"/>
      <c r="D159" s="33"/>
    </row>
    <row r="160" spans="3:4" s="10" customFormat="1" ht="12.95" customHeight="1">
      <c r="C160" s="33"/>
      <c r="D160" s="33"/>
    </row>
    <row r="161" spans="3:4" s="10" customFormat="1" ht="12.95" customHeight="1">
      <c r="C161" s="33"/>
      <c r="D161" s="33"/>
    </row>
    <row r="162" spans="3:4" s="10" customFormat="1" ht="12.95" customHeight="1">
      <c r="C162" s="33"/>
      <c r="D162" s="33"/>
    </row>
    <row r="163" spans="3:4" s="10" customFormat="1" ht="12.95" customHeight="1">
      <c r="C163" s="33"/>
      <c r="D163" s="33"/>
    </row>
    <row r="164" spans="3:4" s="10" customFormat="1" ht="12.95" customHeight="1">
      <c r="C164" s="33"/>
      <c r="D164" s="33"/>
    </row>
    <row r="165" spans="3:4" s="10" customFormat="1" ht="12.95" customHeight="1">
      <c r="C165" s="33"/>
      <c r="D165" s="33"/>
    </row>
    <row r="166" spans="3:4" s="10" customFormat="1" ht="12.95" customHeight="1">
      <c r="C166" s="33"/>
      <c r="D166" s="33"/>
    </row>
    <row r="167" spans="3:4" s="10" customFormat="1" ht="12.95" customHeight="1">
      <c r="C167" s="33"/>
      <c r="D167" s="33"/>
    </row>
    <row r="168" spans="3:4" s="10" customFormat="1" ht="12.95" customHeight="1">
      <c r="C168" s="33"/>
      <c r="D168" s="33"/>
    </row>
    <row r="169" spans="3:4" s="10" customFormat="1" ht="12.95" customHeight="1">
      <c r="C169" s="33"/>
      <c r="D169" s="33"/>
    </row>
    <row r="170" spans="3:4" s="10" customFormat="1" ht="12.95" customHeight="1">
      <c r="C170" s="33"/>
      <c r="D170" s="33"/>
    </row>
    <row r="171" spans="3:4" s="10" customFormat="1" ht="12.95" customHeight="1">
      <c r="C171" s="33"/>
      <c r="D171" s="33"/>
    </row>
    <row r="172" spans="3:4" s="10" customFormat="1" ht="12.95" customHeight="1">
      <c r="C172" s="33"/>
      <c r="D172" s="33"/>
    </row>
    <row r="173" spans="3:4" s="10" customFormat="1" ht="12.95" customHeight="1">
      <c r="C173" s="33"/>
      <c r="D173" s="33"/>
    </row>
    <row r="174" spans="3:4" s="10" customFormat="1" ht="12.95" customHeight="1">
      <c r="C174" s="33"/>
      <c r="D174" s="33"/>
    </row>
    <row r="175" spans="3:4" s="10" customFormat="1" ht="12.95" customHeight="1">
      <c r="C175" s="33"/>
      <c r="D175" s="33"/>
    </row>
    <row r="176" spans="3:4" s="10" customFormat="1" ht="12.95" customHeight="1">
      <c r="C176" s="33"/>
      <c r="D176" s="33"/>
    </row>
    <row r="177" spans="3:4" s="10" customFormat="1" ht="12.95" customHeight="1">
      <c r="C177" s="33"/>
      <c r="D177" s="33"/>
    </row>
    <row r="178" spans="3:4" s="10" customFormat="1" ht="12.95" customHeight="1">
      <c r="C178" s="33"/>
      <c r="D178" s="33"/>
    </row>
    <row r="179" spans="3:4" s="10" customFormat="1" ht="12.95" customHeight="1">
      <c r="C179" s="33"/>
      <c r="D179" s="33"/>
    </row>
    <row r="180" spans="3:4" s="10" customFormat="1" ht="12.95" customHeight="1">
      <c r="C180" s="33"/>
      <c r="D180" s="33"/>
    </row>
    <row r="181" spans="3:4" s="10" customFormat="1" ht="12.95" customHeight="1">
      <c r="C181" s="33"/>
      <c r="D181" s="33"/>
    </row>
    <row r="182" spans="3:4" s="10" customFormat="1" ht="12.95" customHeight="1">
      <c r="C182" s="33"/>
      <c r="D182" s="33"/>
    </row>
    <row r="183" spans="3:4" s="10" customFormat="1" ht="12.95" customHeight="1">
      <c r="C183" s="33"/>
      <c r="D183" s="33"/>
    </row>
    <row r="184" spans="3:4" s="10" customFormat="1" ht="12.95" customHeight="1">
      <c r="C184" s="33"/>
      <c r="D184" s="33"/>
    </row>
    <row r="185" spans="3:4" s="10" customFormat="1" ht="12.95" customHeight="1">
      <c r="C185" s="33"/>
      <c r="D185" s="33"/>
    </row>
    <row r="186" spans="3:4" s="10" customFormat="1" ht="12.95" customHeight="1">
      <c r="C186" s="33"/>
      <c r="D186" s="33"/>
    </row>
    <row r="187" spans="3:4" s="10" customFormat="1" ht="12.95" customHeight="1">
      <c r="C187" s="33"/>
      <c r="D187" s="33"/>
    </row>
    <row r="188" spans="3:4" s="10" customFormat="1" ht="12.95" customHeight="1">
      <c r="C188" s="33"/>
      <c r="D188" s="33"/>
    </row>
    <row r="189" spans="3:4" s="10" customFormat="1" ht="12.95" customHeight="1">
      <c r="C189" s="33"/>
      <c r="D189" s="33"/>
    </row>
    <row r="190" spans="3:4" s="10" customFormat="1" ht="12.95" customHeight="1">
      <c r="C190" s="33"/>
      <c r="D190" s="33"/>
    </row>
    <row r="191" spans="3:4" s="10" customFormat="1" ht="12.95" customHeight="1">
      <c r="C191" s="33"/>
      <c r="D191" s="33"/>
    </row>
    <row r="192" spans="3:4" s="10" customFormat="1" ht="12.95" customHeight="1">
      <c r="C192" s="33"/>
      <c r="D192" s="33"/>
    </row>
    <row r="193" spans="3:4" s="10" customFormat="1" ht="12.95" customHeight="1">
      <c r="C193" s="33"/>
      <c r="D193" s="33"/>
    </row>
    <row r="194" spans="3:4" s="10" customFormat="1" ht="12.95" customHeight="1">
      <c r="C194" s="33"/>
      <c r="D194" s="33"/>
    </row>
    <row r="195" spans="3:4" s="10" customFormat="1" ht="12.95" customHeight="1">
      <c r="C195" s="33"/>
      <c r="D195" s="33"/>
    </row>
    <row r="196" spans="3:4" s="10" customFormat="1" ht="12.95" customHeight="1">
      <c r="C196" s="33"/>
      <c r="D196" s="33"/>
    </row>
    <row r="197" spans="3:4" s="10" customFormat="1" ht="12.95" customHeight="1">
      <c r="C197" s="33"/>
      <c r="D197" s="33"/>
    </row>
    <row r="198" spans="3:4" s="10" customFormat="1" ht="12.95" customHeight="1">
      <c r="C198" s="33"/>
      <c r="D198" s="33"/>
    </row>
    <row r="199" spans="3:4" s="10" customFormat="1" ht="12.95" customHeight="1">
      <c r="C199" s="33"/>
      <c r="D199" s="33"/>
    </row>
    <row r="200" spans="3:4" s="10" customFormat="1" ht="12.95" customHeight="1">
      <c r="C200" s="33"/>
      <c r="D200" s="33"/>
    </row>
    <row r="201" spans="3:4" s="10" customFormat="1" ht="12.95" customHeight="1">
      <c r="C201" s="33"/>
      <c r="D201" s="33"/>
    </row>
    <row r="202" spans="3:4" s="10" customFormat="1" ht="12.95" customHeight="1">
      <c r="C202" s="33"/>
      <c r="D202" s="33"/>
    </row>
    <row r="203" spans="3:4" s="10" customFormat="1" ht="12.95" customHeight="1">
      <c r="C203" s="33"/>
      <c r="D203" s="33"/>
    </row>
    <row r="204" spans="3:4" s="10" customFormat="1" ht="12.95" customHeight="1">
      <c r="C204" s="33"/>
      <c r="D204" s="33"/>
    </row>
    <row r="205" spans="3:4" s="10" customFormat="1" ht="12.95" customHeight="1">
      <c r="C205" s="33"/>
      <c r="D205" s="33"/>
    </row>
    <row r="206" spans="3:4" s="10" customFormat="1" ht="12.95" customHeight="1">
      <c r="C206" s="33"/>
      <c r="D206" s="33"/>
    </row>
    <row r="207" spans="3:4" s="10" customFormat="1" ht="12.95" customHeight="1">
      <c r="C207" s="33"/>
      <c r="D207" s="33"/>
    </row>
    <row r="208" spans="3:4" s="10" customFormat="1" ht="12.95" customHeight="1">
      <c r="C208" s="33"/>
      <c r="D208" s="33"/>
    </row>
    <row r="209" spans="3:4" s="10" customFormat="1" ht="12.95" customHeight="1">
      <c r="C209" s="33"/>
      <c r="D209" s="33"/>
    </row>
    <row r="210" spans="3:4" s="10" customFormat="1" ht="12.95" customHeight="1">
      <c r="C210" s="33"/>
      <c r="D210" s="33"/>
    </row>
    <row r="211" spans="3:4" s="10" customFormat="1" ht="12.95" customHeight="1">
      <c r="C211" s="33"/>
      <c r="D211" s="33"/>
    </row>
    <row r="212" spans="3:4" s="10" customFormat="1" ht="12.95" customHeight="1">
      <c r="C212" s="33"/>
      <c r="D212" s="33"/>
    </row>
    <row r="213" spans="3:4" s="10" customFormat="1" ht="12.95" customHeight="1">
      <c r="C213" s="33"/>
      <c r="D213" s="33"/>
    </row>
    <row r="214" spans="3:4" s="10" customFormat="1" ht="12.95" customHeight="1">
      <c r="C214" s="33"/>
      <c r="D214" s="33"/>
    </row>
    <row r="215" spans="3:4" s="10" customFormat="1" ht="12.95" customHeight="1">
      <c r="C215" s="33"/>
      <c r="D215" s="33"/>
    </row>
    <row r="216" spans="3:4" s="10" customFormat="1" ht="12.95" customHeight="1">
      <c r="C216" s="33"/>
      <c r="D216" s="33"/>
    </row>
    <row r="217" spans="3:4" s="10" customFormat="1" ht="12.95" customHeight="1">
      <c r="C217" s="33"/>
      <c r="D217" s="33"/>
    </row>
    <row r="218" spans="3:4" s="10" customFormat="1" ht="12.95" customHeight="1">
      <c r="C218" s="33"/>
      <c r="D218" s="33"/>
    </row>
    <row r="219" spans="3:4" s="10" customFormat="1" ht="12.95" customHeight="1">
      <c r="C219" s="33"/>
      <c r="D219" s="33"/>
    </row>
    <row r="220" spans="3:4" s="10" customFormat="1" ht="12.95" customHeight="1">
      <c r="C220" s="33"/>
      <c r="D220" s="33"/>
    </row>
    <row r="221" spans="3:4" s="10" customFormat="1" ht="12.95" customHeight="1">
      <c r="C221" s="33"/>
      <c r="D221" s="33"/>
    </row>
    <row r="222" spans="3:4" s="10" customFormat="1" ht="12.95" customHeight="1">
      <c r="C222" s="33"/>
      <c r="D222" s="33"/>
    </row>
    <row r="223" spans="3:4" s="10" customFormat="1" ht="12.95" customHeight="1">
      <c r="C223" s="33"/>
      <c r="D223" s="33"/>
    </row>
    <row r="224" spans="3:4" s="10" customFormat="1" ht="12.95" customHeight="1">
      <c r="C224" s="33"/>
      <c r="D224" s="33"/>
    </row>
    <row r="225" spans="3:4" s="10" customFormat="1" ht="12.95" customHeight="1">
      <c r="C225" s="33"/>
      <c r="D225" s="33"/>
    </row>
    <row r="226" spans="3:4" s="10" customFormat="1" ht="12.95" customHeight="1">
      <c r="C226" s="33"/>
      <c r="D226" s="33"/>
    </row>
    <row r="227" spans="3:4" s="10" customFormat="1" ht="12.95" customHeight="1">
      <c r="C227" s="33"/>
      <c r="D227" s="33"/>
    </row>
    <row r="228" spans="3:4" s="10" customFormat="1" ht="12.95" customHeight="1">
      <c r="C228" s="33"/>
      <c r="D228" s="33"/>
    </row>
    <row r="229" spans="3:4" s="10" customFormat="1" ht="12.95" customHeight="1">
      <c r="C229" s="33"/>
      <c r="D229" s="33"/>
    </row>
    <row r="230" spans="3:4" s="10" customFormat="1" ht="12.95" customHeight="1">
      <c r="C230" s="33"/>
      <c r="D230" s="33"/>
    </row>
    <row r="231" spans="3:4" s="10" customFormat="1" ht="12.95" customHeight="1">
      <c r="C231" s="33"/>
      <c r="D231" s="33"/>
    </row>
    <row r="232" spans="3:4" s="10" customFormat="1" ht="12.95" customHeight="1">
      <c r="C232" s="33"/>
      <c r="D232" s="33"/>
    </row>
    <row r="233" spans="3:4" s="10" customFormat="1" ht="12.95" customHeight="1">
      <c r="C233" s="33"/>
      <c r="D233" s="33"/>
    </row>
    <row r="234" spans="3:4" s="10" customFormat="1" ht="12.95" customHeight="1">
      <c r="C234" s="33"/>
      <c r="D234" s="33"/>
    </row>
    <row r="235" spans="3:4" s="10" customFormat="1" ht="12.95" customHeight="1">
      <c r="C235" s="33"/>
      <c r="D235" s="33"/>
    </row>
    <row r="236" spans="3:4" s="10" customFormat="1" ht="12.95" customHeight="1">
      <c r="C236" s="33"/>
      <c r="D236" s="33"/>
    </row>
    <row r="237" spans="3:4" s="10" customFormat="1" ht="12.95" customHeight="1">
      <c r="C237" s="33"/>
      <c r="D237" s="33"/>
    </row>
    <row r="238" spans="3:4" s="10" customFormat="1" ht="12.95" customHeight="1">
      <c r="C238" s="33"/>
      <c r="D238" s="33"/>
    </row>
    <row r="239" spans="3:4" s="10" customFormat="1" ht="12.95" customHeight="1">
      <c r="C239" s="33"/>
      <c r="D239" s="33"/>
    </row>
    <row r="240" spans="3:4" s="10" customFormat="1" ht="12.95" customHeight="1">
      <c r="C240" s="33"/>
      <c r="D240" s="33"/>
    </row>
    <row r="241" spans="3:4" s="10" customFormat="1" ht="12.95" customHeight="1">
      <c r="C241" s="33"/>
      <c r="D241" s="33"/>
    </row>
    <row r="242" spans="3:4" s="10" customFormat="1" ht="12.95" customHeight="1">
      <c r="C242" s="33"/>
      <c r="D242" s="33"/>
    </row>
    <row r="243" spans="3:4" s="10" customFormat="1" ht="12.95" customHeight="1">
      <c r="C243" s="33"/>
      <c r="D243" s="33"/>
    </row>
    <row r="244" spans="3:4" s="10" customFormat="1" ht="12.95" customHeight="1">
      <c r="C244" s="33"/>
      <c r="D244" s="33"/>
    </row>
    <row r="245" spans="3:4" s="10" customFormat="1" ht="12.95" customHeight="1">
      <c r="C245" s="33"/>
      <c r="D245" s="33"/>
    </row>
    <row r="246" spans="3:4" s="10" customFormat="1" ht="12.95" customHeight="1">
      <c r="C246" s="33"/>
      <c r="D246" s="33"/>
    </row>
    <row r="247" spans="3:4" s="10" customFormat="1" ht="12.95" customHeight="1">
      <c r="C247" s="33"/>
      <c r="D247" s="33"/>
    </row>
    <row r="248" spans="3:4" s="10" customFormat="1" ht="12.95" customHeight="1">
      <c r="C248" s="33"/>
      <c r="D248" s="33"/>
    </row>
    <row r="249" spans="3:4" s="10" customFormat="1" ht="12.95" customHeight="1">
      <c r="C249" s="33"/>
      <c r="D249" s="33"/>
    </row>
    <row r="250" spans="3:4" s="10" customFormat="1" ht="12.95" customHeight="1">
      <c r="C250" s="33"/>
      <c r="D250" s="33"/>
    </row>
    <row r="251" spans="3:4" s="10" customFormat="1" ht="12.95" customHeight="1">
      <c r="C251" s="33"/>
      <c r="D251" s="33"/>
    </row>
    <row r="252" spans="3:4" s="10" customFormat="1" ht="12.95" customHeight="1">
      <c r="C252" s="33"/>
      <c r="D252" s="33"/>
    </row>
    <row r="253" spans="3:4" s="10" customFormat="1" ht="12.95" customHeight="1">
      <c r="C253" s="33"/>
      <c r="D253" s="33"/>
    </row>
    <row r="254" spans="3:4" s="10" customFormat="1" ht="12.95" customHeight="1">
      <c r="C254" s="33"/>
      <c r="D254" s="33"/>
    </row>
    <row r="255" spans="3:4" s="10" customFormat="1" ht="12.95" customHeight="1">
      <c r="C255" s="33"/>
      <c r="D255" s="33"/>
    </row>
    <row r="256" spans="3:4" s="10" customFormat="1" ht="12.95" customHeight="1">
      <c r="C256" s="33"/>
      <c r="D256" s="33"/>
    </row>
    <row r="257" spans="3:4" s="10" customFormat="1" ht="12.95" customHeight="1">
      <c r="C257" s="33"/>
      <c r="D257" s="33"/>
    </row>
    <row r="258" spans="3:4" s="10" customFormat="1" ht="12.95" customHeight="1">
      <c r="C258" s="33"/>
      <c r="D258" s="33"/>
    </row>
    <row r="259" spans="3:4" s="10" customFormat="1" ht="12.95" customHeight="1">
      <c r="C259" s="33"/>
      <c r="D259" s="33"/>
    </row>
    <row r="260" spans="3:4" s="10" customFormat="1" ht="12.95" customHeight="1">
      <c r="C260" s="33"/>
      <c r="D260" s="33"/>
    </row>
    <row r="261" spans="3:4" s="10" customFormat="1" ht="12.95" customHeight="1">
      <c r="C261" s="33"/>
      <c r="D261" s="33"/>
    </row>
    <row r="262" spans="3:4" s="10" customFormat="1" ht="12.95" customHeight="1">
      <c r="C262" s="33"/>
      <c r="D262" s="33"/>
    </row>
    <row r="263" spans="3:4" s="10" customFormat="1" ht="12.95" customHeight="1">
      <c r="C263" s="33"/>
      <c r="D263" s="33"/>
    </row>
    <row r="264" spans="3:4" s="10" customFormat="1" ht="12.95" customHeight="1">
      <c r="C264" s="33"/>
      <c r="D264" s="33"/>
    </row>
    <row r="265" spans="3:4" s="10" customFormat="1" ht="12.95" customHeight="1">
      <c r="C265" s="33"/>
      <c r="D265" s="33"/>
    </row>
    <row r="266" spans="3:4" s="10" customFormat="1" ht="12.95" customHeight="1">
      <c r="C266" s="33"/>
      <c r="D266" s="33"/>
    </row>
    <row r="267" spans="3:4" s="10" customFormat="1" ht="12.95" customHeight="1">
      <c r="C267" s="33"/>
      <c r="D267" s="33"/>
    </row>
    <row r="268" spans="3:4" s="10" customFormat="1" ht="12.95" customHeight="1">
      <c r="C268" s="33"/>
      <c r="D268" s="33"/>
    </row>
    <row r="269" spans="3:4" s="10" customFormat="1" ht="12.95" customHeight="1">
      <c r="C269" s="33"/>
      <c r="D269" s="33"/>
    </row>
    <row r="270" spans="3:4" s="10" customFormat="1" ht="12.95" customHeight="1">
      <c r="C270" s="33"/>
      <c r="D270" s="33"/>
    </row>
    <row r="271" spans="3:4" s="10" customFormat="1" ht="12.95" customHeight="1">
      <c r="C271" s="33"/>
      <c r="D271" s="33"/>
    </row>
    <row r="272" spans="3:4" s="10" customFormat="1" ht="12.95" customHeight="1">
      <c r="C272" s="33"/>
      <c r="D272" s="33"/>
    </row>
    <row r="273" spans="3:4" s="10" customFormat="1" ht="12.95" customHeight="1">
      <c r="C273" s="33"/>
      <c r="D273" s="33"/>
    </row>
    <row r="274" spans="3:4" s="10" customFormat="1" ht="12.95" customHeight="1">
      <c r="C274" s="33"/>
      <c r="D274" s="33"/>
    </row>
    <row r="275" spans="3:4" s="10" customFormat="1" ht="12.95" customHeight="1">
      <c r="C275" s="33"/>
      <c r="D275" s="33"/>
    </row>
    <row r="276" spans="3:4" s="10" customFormat="1" ht="12.95" customHeight="1">
      <c r="C276" s="33"/>
      <c r="D276" s="33"/>
    </row>
    <row r="277" spans="3:4" s="10" customFormat="1" ht="12.95" customHeight="1">
      <c r="C277" s="33"/>
      <c r="D277" s="33"/>
    </row>
    <row r="278" spans="3:4" s="10" customFormat="1" ht="12.95" customHeight="1">
      <c r="C278" s="33"/>
      <c r="D278" s="33"/>
    </row>
    <row r="279" spans="3:4" s="10" customFormat="1" ht="12.95" customHeight="1">
      <c r="C279" s="33"/>
      <c r="D279" s="33"/>
    </row>
    <row r="280" spans="3:4" s="10" customFormat="1" ht="12.95" customHeight="1">
      <c r="C280" s="33"/>
      <c r="D280" s="33"/>
    </row>
    <row r="281" spans="3:4" s="10" customFormat="1" ht="12.95" customHeight="1">
      <c r="C281" s="33"/>
      <c r="D281" s="33"/>
    </row>
    <row r="282" spans="3:4" s="10" customFormat="1" ht="12.95" customHeight="1">
      <c r="C282" s="33"/>
      <c r="D282" s="33"/>
    </row>
    <row r="283" spans="3:4" s="10" customFormat="1" ht="12.95" customHeight="1">
      <c r="C283" s="33"/>
      <c r="D283" s="33"/>
    </row>
    <row r="284" spans="3:4" s="10" customFormat="1" ht="12.95" customHeight="1">
      <c r="C284" s="33"/>
      <c r="D284" s="33"/>
    </row>
    <row r="285" spans="3:4" s="10" customFormat="1" ht="12.95" customHeight="1">
      <c r="C285" s="33"/>
      <c r="D285" s="33"/>
    </row>
    <row r="286" spans="3:4" s="10" customFormat="1" ht="12.95" customHeight="1">
      <c r="C286" s="33"/>
      <c r="D286" s="33"/>
    </row>
    <row r="287" spans="3:4" s="10" customFormat="1" ht="12.95" customHeight="1">
      <c r="C287" s="33"/>
      <c r="D287" s="33"/>
    </row>
    <row r="288" spans="3:4" s="10" customFormat="1" ht="12.95" customHeight="1">
      <c r="C288" s="33"/>
      <c r="D288" s="33"/>
    </row>
    <row r="289" spans="3:4" s="10" customFormat="1" ht="12.95" customHeight="1">
      <c r="C289" s="33"/>
      <c r="D289" s="33"/>
    </row>
    <row r="290" spans="3:4" s="10" customFormat="1" ht="12.95" customHeight="1">
      <c r="C290" s="33"/>
      <c r="D290" s="33"/>
    </row>
    <row r="291" spans="3:4" s="10" customFormat="1" ht="12.95" customHeight="1">
      <c r="C291" s="33"/>
      <c r="D291" s="33"/>
    </row>
    <row r="292" spans="3:4" s="10" customFormat="1" ht="12.95" customHeight="1">
      <c r="C292" s="33"/>
      <c r="D292" s="33"/>
    </row>
    <row r="293" spans="3:4" s="10" customFormat="1" ht="12.95" customHeight="1">
      <c r="C293" s="33"/>
      <c r="D293" s="33"/>
    </row>
    <row r="294" spans="3:4" s="10" customFormat="1" ht="12.95" customHeight="1">
      <c r="C294" s="33"/>
      <c r="D294" s="33"/>
    </row>
    <row r="295" spans="3:4" s="10" customFormat="1" ht="12.95" customHeight="1">
      <c r="C295" s="33"/>
      <c r="D295" s="33"/>
    </row>
    <row r="296" spans="3:4" s="10" customFormat="1" ht="12.95" customHeight="1">
      <c r="C296" s="33"/>
      <c r="D296" s="33"/>
    </row>
    <row r="297" spans="3:4" s="10" customFormat="1" ht="12.95" customHeight="1">
      <c r="C297" s="33"/>
      <c r="D297" s="33"/>
    </row>
    <row r="298" spans="3:4" s="10" customFormat="1" ht="12.95" customHeight="1">
      <c r="C298" s="33"/>
      <c r="D298" s="33"/>
    </row>
    <row r="299" spans="3:4" s="10" customFormat="1" ht="12.95" customHeight="1">
      <c r="C299" s="33"/>
      <c r="D299" s="33"/>
    </row>
    <row r="300" spans="3:4" s="10" customFormat="1" ht="12.95" customHeight="1">
      <c r="C300" s="33"/>
      <c r="D300" s="33"/>
    </row>
    <row r="301" spans="3:4" s="10" customFormat="1" ht="12.95" customHeight="1">
      <c r="C301" s="33"/>
      <c r="D301" s="33"/>
    </row>
    <row r="302" spans="3:4" s="10" customFormat="1" ht="12.95" customHeight="1">
      <c r="C302" s="33"/>
      <c r="D302" s="33"/>
    </row>
    <row r="303" spans="3:4" s="10" customFormat="1" ht="12.95" customHeight="1">
      <c r="C303" s="33"/>
      <c r="D303" s="33"/>
    </row>
    <row r="304" spans="3:4" s="10" customFormat="1" ht="12.95" customHeight="1">
      <c r="C304" s="33"/>
      <c r="D304" s="33"/>
    </row>
    <row r="305" spans="3:4" s="10" customFormat="1" ht="12.95" customHeight="1">
      <c r="C305" s="33"/>
      <c r="D305" s="33"/>
    </row>
    <row r="306" spans="3:4" s="10" customFormat="1" ht="12.95" customHeight="1">
      <c r="C306" s="33"/>
      <c r="D306" s="33"/>
    </row>
    <row r="307" spans="3:4" s="10" customFormat="1" ht="12.95" customHeight="1">
      <c r="C307" s="33"/>
      <c r="D307" s="33"/>
    </row>
    <row r="308" spans="3:4" s="10" customFormat="1" ht="12.95" customHeight="1">
      <c r="C308" s="33"/>
      <c r="D308" s="33"/>
    </row>
    <row r="309" spans="3:4" s="10" customFormat="1" ht="12.95" customHeight="1">
      <c r="C309" s="33"/>
      <c r="D309" s="33"/>
    </row>
    <row r="310" spans="3:4" s="10" customFormat="1" ht="12.95" customHeight="1">
      <c r="C310" s="33"/>
      <c r="D310" s="33"/>
    </row>
    <row r="311" spans="3:4" s="10" customFormat="1" ht="12.95" customHeight="1">
      <c r="C311" s="33"/>
      <c r="D311" s="33"/>
    </row>
    <row r="312" spans="3:4" s="10" customFormat="1" ht="12.95" customHeight="1">
      <c r="C312" s="33"/>
      <c r="D312" s="33"/>
    </row>
    <row r="313" spans="3:4" s="10" customFormat="1" ht="12.95" customHeight="1">
      <c r="C313" s="33"/>
      <c r="D313" s="33"/>
    </row>
    <row r="314" spans="3:4" s="10" customFormat="1" ht="12.95" customHeight="1">
      <c r="C314" s="33"/>
      <c r="D314" s="33"/>
    </row>
    <row r="315" spans="3:4" s="10" customFormat="1" ht="12.95" customHeight="1">
      <c r="C315" s="33"/>
      <c r="D315" s="33"/>
    </row>
    <row r="316" spans="3:4" s="10" customFormat="1" ht="12.95" customHeight="1">
      <c r="C316" s="33"/>
      <c r="D316" s="33"/>
    </row>
    <row r="317" spans="3:4" s="10" customFormat="1" ht="12.95" customHeight="1">
      <c r="C317" s="33"/>
      <c r="D317" s="33"/>
    </row>
    <row r="318" spans="3:4" s="10" customFormat="1" ht="12.95" customHeight="1">
      <c r="C318" s="33"/>
      <c r="D318" s="33"/>
    </row>
    <row r="319" spans="3:4" s="10" customFormat="1" ht="12.95" customHeight="1">
      <c r="C319" s="33"/>
      <c r="D319" s="33"/>
    </row>
    <row r="320" spans="3:4" s="10" customFormat="1" ht="12.95" customHeight="1">
      <c r="C320" s="33"/>
      <c r="D320" s="33"/>
    </row>
    <row r="321" spans="3:4" s="10" customFormat="1" ht="12.95" customHeight="1">
      <c r="C321" s="33"/>
      <c r="D321" s="33"/>
    </row>
    <row r="322" spans="3:4" s="10" customFormat="1" ht="12.95" customHeight="1">
      <c r="C322" s="33"/>
      <c r="D322" s="33"/>
    </row>
    <row r="323" spans="3:4" s="10" customFormat="1" ht="12.95" customHeight="1">
      <c r="C323" s="33"/>
      <c r="D323" s="33"/>
    </row>
    <row r="324" spans="3:4" s="10" customFormat="1" ht="12.95" customHeight="1">
      <c r="C324" s="33"/>
      <c r="D324" s="33"/>
    </row>
    <row r="325" spans="3:4" s="10" customFormat="1" ht="12.95" customHeight="1">
      <c r="C325" s="33"/>
      <c r="D325" s="33"/>
    </row>
    <row r="326" spans="3:4" s="10" customFormat="1" ht="12.95" customHeight="1">
      <c r="C326" s="33"/>
      <c r="D326" s="33"/>
    </row>
    <row r="327" spans="3:4" s="10" customFormat="1" ht="12.95" customHeight="1">
      <c r="C327" s="33"/>
      <c r="D327" s="33"/>
    </row>
    <row r="328" spans="3:4" s="10" customFormat="1" ht="12.95" customHeight="1">
      <c r="C328" s="33"/>
      <c r="D328" s="33"/>
    </row>
    <row r="329" spans="3:4" s="10" customFormat="1" ht="12.95" customHeight="1">
      <c r="C329" s="33"/>
      <c r="D329" s="33"/>
    </row>
    <row r="330" spans="3:4" s="10" customFormat="1" ht="12.95" customHeight="1">
      <c r="C330" s="33"/>
      <c r="D330" s="33"/>
    </row>
    <row r="331" spans="3:4" s="10" customFormat="1" ht="12.95" customHeight="1">
      <c r="C331" s="33"/>
      <c r="D331" s="33"/>
    </row>
    <row r="332" spans="3:4" s="10" customFormat="1" ht="12.95" customHeight="1">
      <c r="C332" s="33"/>
      <c r="D332" s="33"/>
    </row>
    <row r="333" spans="3:4" s="10" customFormat="1" ht="12.95" customHeight="1">
      <c r="C333" s="33"/>
      <c r="D333" s="33"/>
    </row>
    <row r="334" spans="3:4" s="10" customFormat="1" ht="12.95" customHeight="1">
      <c r="C334" s="33"/>
      <c r="D334" s="33"/>
    </row>
    <row r="335" spans="3:4" s="10" customFormat="1" ht="12.95" customHeight="1">
      <c r="C335" s="33"/>
      <c r="D335" s="33"/>
    </row>
    <row r="336" spans="3:4" s="10" customFormat="1" ht="12.95" customHeight="1">
      <c r="C336" s="33"/>
      <c r="D336" s="33"/>
    </row>
    <row r="337" spans="3:4" s="10" customFormat="1" ht="12.95" customHeight="1">
      <c r="C337" s="33"/>
      <c r="D337" s="33"/>
    </row>
    <row r="338" spans="3:4" s="10" customFormat="1" ht="12.95" customHeight="1">
      <c r="C338" s="33"/>
      <c r="D338" s="33"/>
    </row>
    <row r="339" spans="3:4" s="10" customFormat="1" ht="12.95" customHeight="1">
      <c r="C339" s="33"/>
      <c r="D339" s="33"/>
    </row>
    <row r="340" spans="3:4" s="10" customFormat="1" ht="12.95" customHeight="1">
      <c r="C340" s="33"/>
      <c r="D340" s="33"/>
    </row>
    <row r="341" spans="3:4" s="10" customFormat="1" ht="12.95" customHeight="1">
      <c r="C341" s="33"/>
      <c r="D341" s="33"/>
    </row>
    <row r="342" spans="3:4" s="10" customFormat="1" ht="12.95" customHeight="1">
      <c r="C342" s="33"/>
      <c r="D342" s="33"/>
    </row>
    <row r="343" spans="3:4" s="10" customFormat="1" ht="12.95" customHeight="1">
      <c r="C343" s="33"/>
      <c r="D343" s="33"/>
    </row>
    <row r="344" spans="3:4" s="10" customFormat="1" ht="12.95" customHeight="1">
      <c r="C344" s="33"/>
      <c r="D344" s="33"/>
    </row>
    <row r="345" spans="3:4" s="10" customFormat="1" ht="12.95" customHeight="1">
      <c r="C345" s="33"/>
      <c r="D345" s="33"/>
    </row>
    <row r="346" spans="3:4" s="10" customFormat="1" ht="12.95" customHeight="1">
      <c r="C346" s="33"/>
      <c r="D346" s="33"/>
    </row>
    <row r="347" spans="3:4" s="10" customFormat="1" ht="12.95" customHeight="1">
      <c r="C347" s="33"/>
      <c r="D347" s="33"/>
    </row>
    <row r="348" spans="3:4" s="10" customFormat="1" ht="12.95" customHeight="1">
      <c r="C348" s="33"/>
      <c r="D348" s="33"/>
    </row>
    <row r="349" spans="3:4" s="10" customFormat="1" ht="12.95" customHeight="1">
      <c r="C349" s="33"/>
      <c r="D349" s="33"/>
    </row>
    <row r="350" spans="3:4" s="10" customFormat="1" ht="12.95" customHeight="1">
      <c r="C350" s="33"/>
      <c r="D350" s="33"/>
    </row>
    <row r="351" spans="3:4" s="10" customFormat="1" ht="12.95" customHeight="1">
      <c r="C351" s="33"/>
      <c r="D351" s="33"/>
    </row>
    <row r="352" spans="3:4" s="10" customFormat="1" ht="12.95" customHeight="1">
      <c r="C352" s="33"/>
      <c r="D352" s="33"/>
    </row>
    <row r="353" spans="3:4" s="10" customFormat="1" ht="12.95" customHeight="1">
      <c r="C353" s="33"/>
      <c r="D353" s="33"/>
    </row>
    <row r="354" spans="3:4" s="10" customFormat="1" ht="12.95" customHeight="1">
      <c r="C354" s="33"/>
      <c r="D354" s="33"/>
    </row>
    <row r="355" spans="3:4" s="10" customFormat="1" ht="12.95" customHeight="1">
      <c r="C355" s="33"/>
      <c r="D355" s="33"/>
    </row>
    <row r="356" spans="3:4" s="10" customFormat="1" ht="12.95" customHeight="1">
      <c r="C356" s="33"/>
      <c r="D356" s="33"/>
    </row>
    <row r="357" spans="3:4" s="10" customFormat="1" ht="12.95" customHeight="1">
      <c r="C357" s="33"/>
      <c r="D357" s="33"/>
    </row>
    <row r="358" spans="3:4" s="10" customFormat="1" ht="12.95" customHeight="1">
      <c r="C358" s="33"/>
      <c r="D358" s="33"/>
    </row>
    <row r="359" spans="3:4" s="10" customFormat="1" ht="12.95" customHeight="1">
      <c r="C359" s="33"/>
      <c r="D359" s="33"/>
    </row>
    <row r="360" spans="3:4" s="10" customFormat="1" ht="12.95" customHeight="1">
      <c r="C360" s="33"/>
      <c r="D360" s="33"/>
    </row>
    <row r="361" spans="3:4" s="10" customFormat="1" ht="12.95" customHeight="1">
      <c r="C361" s="33"/>
      <c r="D361" s="33"/>
    </row>
    <row r="362" spans="3:4" s="10" customFormat="1" ht="12.95" customHeight="1">
      <c r="C362" s="33"/>
      <c r="D362" s="33"/>
    </row>
    <row r="363" spans="3:4" s="10" customFormat="1" ht="12.95" customHeight="1">
      <c r="C363" s="33"/>
      <c r="D363" s="33"/>
    </row>
    <row r="364" spans="3:4" s="10" customFormat="1" ht="12.95" customHeight="1">
      <c r="C364" s="33"/>
      <c r="D364" s="33"/>
    </row>
    <row r="365" spans="3:4" s="10" customFormat="1" ht="12.95" customHeight="1">
      <c r="C365" s="33"/>
      <c r="D365" s="33"/>
    </row>
    <row r="366" spans="3:4" s="10" customFormat="1" ht="12.95" customHeight="1">
      <c r="C366" s="33"/>
      <c r="D366" s="33"/>
    </row>
    <row r="367" spans="3:4" s="10" customFormat="1" ht="12.95" customHeight="1">
      <c r="C367" s="33"/>
      <c r="D367" s="33"/>
    </row>
    <row r="368" spans="3:4" s="10" customFormat="1" ht="12.95" customHeight="1">
      <c r="C368" s="33"/>
      <c r="D368" s="33"/>
    </row>
    <row r="369" spans="3:4" s="10" customFormat="1" ht="12.95" customHeight="1">
      <c r="C369" s="33"/>
      <c r="D369" s="33"/>
    </row>
    <row r="370" spans="3:4" s="10" customFormat="1" ht="12.95" customHeight="1">
      <c r="C370" s="33"/>
      <c r="D370" s="33"/>
    </row>
    <row r="371" spans="3:4" s="10" customFormat="1" ht="12.95" customHeight="1">
      <c r="C371" s="33"/>
      <c r="D371" s="33"/>
    </row>
    <row r="372" spans="3:4" s="10" customFormat="1" ht="12.95" customHeight="1">
      <c r="C372" s="33"/>
      <c r="D372" s="33"/>
    </row>
    <row r="373" spans="3:4" s="10" customFormat="1" ht="12.95" customHeight="1">
      <c r="C373" s="33"/>
      <c r="D373" s="33"/>
    </row>
    <row r="374" spans="3:4" s="10" customFormat="1" ht="12.95" customHeight="1">
      <c r="C374" s="33"/>
      <c r="D374" s="33"/>
    </row>
    <row r="375" spans="3:4" s="10" customFormat="1" ht="12.95" customHeight="1">
      <c r="C375" s="33"/>
      <c r="D375" s="33"/>
    </row>
    <row r="376" spans="3:4" s="10" customFormat="1" ht="12.95" customHeight="1">
      <c r="C376" s="33"/>
      <c r="D376" s="33"/>
    </row>
    <row r="377" spans="3:4" s="10" customFormat="1" ht="12.95" customHeight="1">
      <c r="C377" s="33"/>
      <c r="D377" s="33"/>
    </row>
    <row r="378" spans="3:4" s="10" customFormat="1" ht="12.95" customHeight="1">
      <c r="C378" s="33"/>
      <c r="D378" s="33"/>
    </row>
    <row r="379" spans="3:4" s="10" customFormat="1" ht="12.95" customHeight="1">
      <c r="C379" s="33"/>
      <c r="D379" s="33"/>
    </row>
    <row r="380" spans="3:4" s="10" customFormat="1" ht="12.95" customHeight="1">
      <c r="C380" s="33"/>
      <c r="D380" s="33"/>
    </row>
    <row r="381" spans="3:4" s="10" customFormat="1" ht="12.95" customHeight="1">
      <c r="C381" s="33"/>
      <c r="D381" s="33"/>
    </row>
    <row r="382" spans="3:4" s="10" customFormat="1" ht="12.95" customHeight="1">
      <c r="C382" s="33"/>
      <c r="D382" s="33"/>
    </row>
    <row r="383" spans="3:4" s="10" customFormat="1" ht="12.95" customHeight="1">
      <c r="C383" s="33"/>
      <c r="D383" s="33"/>
    </row>
    <row r="384" spans="3:4" s="10" customFormat="1" ht="12.95" customHeight="1">
      <c r="C384" s="33"/>
      <c r="D384" s="33"/>
    </row>
    <row r="385" spans="3:4" s="10" customFormat="1" ht="12.95" customHeight="1">
      <c r="C385" s="33"/>
      <c r="D385" s="33"/>
    </row>
    <row r="386" spans="3:4" s="10" customFormat="1" ht="12.95" customHeight="1">
      <c r="C386" s="33"/>
      <c r="D386" s="33"/>
    </row>
    <row r="387" spans="3:4" s="10" customFormat="1" ht="12.95" customHeight="1">
      <c r="C387" s="33"/>
      <c r="D387" s="33"/>
    </row>
    <row r="388" spans="3:4" s="10" customFormat="1" ht="12.95" customHeight="1">
      <c r="C388" s="33"/>
      <c r="D388" s="33"/>
    </row>
    <row r="389" spans="3:4" s="10" customFormat="1" ht="12.95" customHeight="1">
      <c r="C389" s="33"/>
      <c r="D389" s="33"/>
    </row>
    <row r="390" spans="3:4" s="10" customFormat="1" ht="12.95" customHeight="1">
      <c r="C390" s="33"/>
      <c r="D390" s="33"/>
    </row>
    <row r="391" spans="3:4" s="10" customFormat="1" ht="12.95" customHeight="1">
      <c r="C391" s="33"/>
      <c r="D391" s="33"/>
    </row>
    <row r="392" spans="3:4" s="10" customFormat="1" ht="12.95" customHeight="1">
      <c r="C392" s="33"/>
      <c r="D392" s="33"/>
    </row>
    <row r="393" spans="3:4" s="10" customFormat="1" ht="12.95" customHeight="1">
      <c r="C393" s="33"/>
      <c r="D393" s="33"/>
    </row>
    <row r="394" spans="3:4" s="10" customFormat="1" ht="12.95" customHeight="1">
      <c r="C394" s="33"/>
      <c r="D394" s="33"/>
    </row>
    <row r="395" spans="3:4" s="10" customFormat="1" ht="12.95" customHeight="1">
      <c r="C395" s="33"/>
      <c r="D395" s="33"/>
    </row>
    <row r="396" spans="3:4" s="10" customFormat="1" ht="12.95" customHeight="1">
      <c r="C396" s="33"/>
      <c r="D396" s="33"/>
    </row>
    <row r="397" spans="3:4" s="10" customFormat="1" ht="12.95" customHeight="1">
      <c r="C397" s="33"/>
      <c r="D397" s="33"/>
    </row>
    <row r="398" spans="3:4" s="10" customFormat="1" ht="12.95" customHeight="1">
      <c r="C398" s="33"/>
      <c r="D398" s="33"/>
    </row>
    <row r="399" spans="3:4" s="10" customFormat="1" ht="12.95" customHeight="1">
      <c r="C399" s="33"/>
      <c r="D399" s="33"/>
    </row>
    <row r="400" spans="3:4" s="10" customFormat="1" ht="12.95" customHeight="1">
      <c r="C400" s="33"/>
      <c r="D400" s="33"/>
    </row>
    <row r="401" spans="3:4" s="10" customFormat="1" ht="12.95" customHeight="1">
      <c r="C401" s="33"/>
      <c r="D401" s="33"/>
    </row>
    <row r="402" spans="3:4" s="10" customFormat="1" ht="12.95" customHeight="1">
      <c r="C402" s="33"/>
      <c r="D402" s="33"/>
    </row>
    <row r="403" spans="3:4" s="10" customFormat="1" ht="12.95" customHeight="1">
      <c r="C403" s="33"/>
      <c r="D403" s="33"/>
    </row>
    <row r="404" spans="3:4" s="10" customFormat="1" ht="12.95" customHeight="1">
      <c r="C404" s="33"/>
      <c r="D404" s="33"/>
    </row>
    <row r="405" spans="3:4" s="10" customFormat="1" ht="12.95" customHeight="1">
      <c r="C405" s="33"/>
      <c r="D405" s="33"/>
    </row>
    <row r="406" spans="3:4" s="10" customFormat="1" ht="12.95" customHeight="1">
      <c r="C406" s="33"/>
      <c r="D406" s="33"/>
    </row>
    <row r="407" spans="3:4" s="10" customFormat="1" ht="12.95" customHeight="1">
      <c r="C407" s="33"/>
      <c r="D407" s="33"/>
    </row>
    <row r="408" spans="3:4" s="10" customFormat="1" ht="12.95" customHeight="1">
      <c r="C408" s="33"/>
      <c r="D408" s="33"/>
    </row>
    <row r="409" spans="3:4" s="10" customFormat="1" ht="12.95" customHeight="1">
      <c r="C409" s="33"/>
      <c r="D409" s="33"/>
    </row>
    <row r="410" spans="3:4" s="10" customFormat="1" ht="12.95" customHeight="1">
      <c r="C410" s="33"/>
      <c r="D410" s="33"/>
    </row>
    <row r="411" spans="3:4" s="10" customFormat="1" ht="12.95" customHeight="1">
      <c r="C411" s="33"/>
      <c r="D411" s="33"/>
    </row>
    <row r="412" spans="3:4" s="10" customFormat="1" ht="12.95" customHeight="1">
      <c r="C412" s="33"/>
      <c r="D412" s="33"/>
    </row>
    <row r="413" spans="3:4" s="10" customFormat="1" ht="12.95" customHeight="1">
      <c r="C413" s="33"/>
      <c r="D413" s="33"/>
    </row>
    <row r="414" spans="3:4" s="10" customFormat="1" ht="12.95" customHeight="1">
      <c r="C414" s="33"/>
      <c r="D414" s="33"/>
    </row>
    <row r="415" spans="3:4" s="10" customFormat="1" ht="12.95" customHeight="1">
      <c r="C415" s="33"/>
      <c r="D415" s="33"/>
    </row>
    <row r="416" spans="3:4" s="10" customFormat="1" ht="12.95" customHeight="1">
      <c r="C416" s="33"/>
      <c r="D416" s="33"/>
    </row>
    <row r="417" spans="3:4" s="10" customFormat="1" ht="12.95" customHeight="1">
      <c r="C417" s="33"/>
      <c r="D417" s="33"/>
    </row>
    <row r="418" spans="3:4" s="10" customFormat="1" ht="12.95" customHeight="1">
      <c r="C418" s="33"/>
      <c r="D418" s="33"/>
    </row>
    <row r="419" spans="3:4" s="10" customFormat="1" ht="12.95" customHeight="1">
      <c r="C419" s="33"/>
      <c r="D419" s="33"/>
    </row>
    <row r="420" spans="3:4" s="10" customFormat="1" ht="12.95" customHeight="1">
      <c r="C420" s="33"/>
      <c r="D420" s="33"/>
    </row>
    <row r="421" spans="3:4" s="10" customFormat="1" ht="12.95" customHeight="1">
      <c r="C421" s="33"/>
      <c r="D421" s="33"/>
    </row>
    <row r="422" spans="3:4" s="10" customFormat="1" ht="12.95" customHeight="1">
      <c r="C422" s="33"/>
      <c r="D422" s="33"/>
    </row>
    <row r="423" spans="3:4" s="10" customFormat="1" ht="12.95" customHeight="1">
      <c r="C423" s="33"/>
      <c r="D423" s="33"/>
    </row>
    <row r="424" spans="3:4" s="10" customFormat="1" ht="12.95" customHeight="1">
      <c r="C424" s="33"/>
      <c r="D424" s="33"/>
    </row>
    <row r="425" spans="3:4" s="10" customFormat="1" ht="12.95" customHeight="1">
      <c r="C425" s="33"/>
      <c r="D425" s="33"/>
    </row>
    <row r="426" spans="3:4" s="10" customFormat="1" ht="12.95" customHeight="1">
      <c r="C426" s="33"/>
      <c r="D426" s="33"/>
    </row>
    <row r="427" spans="3:4" s="10" customFormat="1" ht="12.95" customHeight="1">
      <c r="C427" s="33"/>
      <c r="D427" s="33"/>
    </row>
    <row r="428" spans="3:4" s="10" customFormat="1" ht="12.95" customHeight="1">
      <c r="C428" s="33"/>
      <c r="D428" s="33"/>
    </row>
    <row r="429" spans="3:4" s="10" customFormat="1" ht="12.95" customHeight="1">
      <c r="C429" s="33"/>
      <c r="D429" s="33"/>
    </row>
    <row r="430" spans="3:4" s="10" customFormat="1" ht="12.95" customHeight="1">
      <c r="C430" s="33"/>
      <c r="D430" s="33"/>
    </row>
    <row r="431" spans="3:4" s="10" customFormat="1" ht="12.95" customHeight="1">
      <c r="C431" s="33"/>
      <c r="D431" s="33"/>
    </row>
    <row r="432" spans="3:4" s="10" customFormat="1" ht="12.95" customHeight="1">
      <c r="C432" s="33"/>
      <c r="D432" s="33"/>
    </row>
    <row r="433" spans="3:4" s="10" customFormat="1" ht="12.95" customHeight="1">
      <c r="C433" s="33"/>
      <c r="D433" s="33"/>
    </row>
    <row r="434" spans="3:4" s="10" customFormat="1" ht="12.95" customHeight="1">
      <c r="C434" s="33"/>
      <c r="D434" s="33"/>
    </row>
    <row r="435" spans="3:4" s="10" customFormat="1" ht="12.95" customHeight="1">
      <c r="C435" s="33"/>
      <c r="D435" s="33"/>
    </row>
    <row r="436" spans="3:4" s="10" customFormat="1" ht="12.95" customHeight="1">
      <c r="C436" s="33"/>
      <c r="D436" s="33"/>
    </row>
    <row r="437" spans="3:4" s="10" customFormat="1" ht="12.95" customHeight="1">
      <c r="C437" s="33"/>
      <c r="D437" s="33"/>
    </row>
    <row r="438" spans="3:4" s="10" customFormat="1" ht="12.95" customHeight="1">
      <c r="C438" s="33"/>
      <c r="D438" s="33"/>
    </row>
    <row r="439" spans="3:4" s="10" customFormat="1" ht="12.95" customHeight="1">
      <c r="C439" s="33"/>
      <c r="D439" s="33"/>
    </row>
    <row r="440" spans="3:4" s="10" customFormat="1" ht="12.95" customHeight="1">
      <c r="C440" s="33"/>
      <c r="D440" s="33"/>
    </row>
    <row r="441" spans="3:4" s="10" customFormat="1" ht="12.95" customHeight="1">
      <c r="C441" s="33"/>
      <c r="D441" s="33"/>
    </row>
    <row r="442" spans="3:4" s="10" customFormat="1" ht="12.95" customHeight="1">
      <c r="C442" s="33"/>
      <c r="D442" s="33"/>
    </row>
    <row r="443" spans="3:4" s="10" customFormat="1" ht="12.95" customHeight="1">
      <c r="C443" s="33"/>
      <c r="D443" s="33"/>
    </row>
    <row r="444" spans="3:4" s="10" customFormat="1" ht="12.95" customHeight="1">
      <c r="C444" s="33"/>
      <c r="D444" s="33"/>
    </row>
    <row r="445" spans="3:4" s="10" customFormat="1" ht="12.95" customHeight="1">
      <c r="C445" s="33"/>
      <c r="D445" s="33"/>
    </row>
    <row r="446" spans="3:4" s="10" customFormat="1" ht="12.95" customHeight="1">
      <c r="C446" s="33"/>
      <c r="D446" s="33"/>
    </row>
    <row r="447" spans="3:4" s="10" customFormat="1" ht="12.95" customHeight="1">
      <c r="C447" s="33"/>
      <c r="D447" s="33"/>
    </row>
    <row r="448" spans="3:4" s="10" customFormat="1" ht="12.95" customHeight="1">
      <c r="C448" s="33"/>
      <c r="D448" s="33"/>
    </row>
    <row r="449" spans="3:4" s="10" customFormat="1" ht="12.95" customHeight="1">
      <c r="C449" s="33"/>
      <c r="D449" s="33"/>
    </row>
    <row r="450" spans="3:4" s="10" customFormat="1" ht="12.95" customHeight="1">
      <c r="C450" s="33"/>
      <c r="D450" s="33"/>
    </row>
    <row r="451" spans="3:4" s="10" customFormat="1" ht="12.95" customHeight="1">
      <c r="C451" s="33"/>
      <c r="D451" s="33"/>
    </row>
    <row r="452" spans="3:4" s="10" customFormat="1" ht="12.95" customHeight="1">
      <c r="C452" s="33"/>
      <c r="D452" s="33"/>
    </row>
    <row r="453" spans="3:4" s="10" customFormat="1" ht="12.95" customHeight="1">
      <c r="C453" s="33"/>
      <c r="D453" s="33"/>
    </row>
    <row r="454" spans="3:4" s="10" customFormat="1" ht="12.95" customHeight="1">
      <c r="C454" s="33"/>
      <c r="D454" s="33"/>
    </row>
    <row r="455" spans="3:4" s="10" customFormat="1" ht="12.95" customHeight="1">
      <c r="C455" s="33"/>
      <c r="D455" s="33"/>
    </row>
    <row r="456" spans="3:4" s="10" customFormat="1" ht="12.95" customHeight="1">
      <c r="C456" s="33"/>
      <c r="D456" s="33"/>
    </row>
    <row r="457" spans="3:4" s="10" customFormat="1" ht="12.95" customHeight="1">
      <c r="C457" s="33"/>
      <c r="D457" s="33"/>
    </row>
    <row r="458" spans="3:4" s="10" customFormat="1" ht="12.95" customHeight="1">
      <c r="C458" s="33"/>
      <c r="D458" s="33"/>
    </row>
    <row r="459" spans="3:4" s="10" customFormat="1" ht="12.95" customHeight="1">
      <c r="C459" s="33"/>
      <c r="D459" s="33"/>
    </row>
    <row r="460" spans="3:4" s="10" customFormat="1" ht="12.95" customHeight="1">
      <c r="C460" s="33"/>
      <c r="D460" s="33"/>
    </row>
    <row r="461" spans="3:4" s="10" customFormat="1" ht="12.95" customHeight="1">
      <c r="C461" s="33"/>
      <c r="D461" s="33"/>
    </row>
    <row r="462" spans="3:4" s="10" customFormat="1" ht="12.95" customHeight="1">
      <c r="C462" s="33"/>
      <c r="D462" s="33"/>
    </row>
    <row r="463" spans="3:4" s="10" customFormat="1" ht="12.95" customHeight="1">
      <c r="C463" s="33"/>
      <c r="D463" s="33"/>
    </row>
    <row r="464" spans="3:4" s="10" customFormat="1" ht="12.95" customHeight="1">
      <c r="C464" s="33"/>
      <c r="D464" s="33"/>
    </row>
    <row r="465" spans="3:4" s="10" customFormat="1" ht="12.95" customHeight="1">
      <c r="C465" s="33"/>
      <c r="D465" s="33"/>
    </row>
    <row r="466" spans="3:4" s="10" customFormat="1" ht="12.95" customHeight="1">
      <c r="C466" s="33"/>
      <c r="D466" s="33"/>
    </row>
    <row r="467" spans="3:4" s="10" customFormat="1" ht="12.95" customHeight="1">
      <c r="C467" s="33"/>
      <c r="D467" s="33"/>
    </row>
    <row r="468" spans="3:4" s="10" customFormat="1" ht="12.95" customHeight="1">
      <c r="C468" s="33"/>
      <c r="D468" s="33"/>
    </row>
    <row r="469" spans="3:4" s="10" customFormat="1" ht="12.95" customHeight="1">
      <c r="C469" s="33"/>
      <c r="D469" s="33"/>
    </row>
    <row r="470" spans="3:4" s="10" customFormat="1" ht="12.95" customHeight="1">
      <c r="C470" s="33"/>
      <c r="D470" s="33"/>
    </row>
    <row r="471" spans="3:4" s="10" customFormat="1" ht="12.95" customHeight="1">
      <c r="C471" s="33"/>
      <c r="D471" s="33"/>
    </row>
    <row r="472" spans="3:4" s="10" customFormat="1" ht="12.95" customHeight="1">
      <c r="C472" s="33"/>
      <c r="D472" s="33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</sheetData>
  <sortState xmlns:xlrd2="http://schemas.microsoft.com/office/spreadsheetml/2017/richdata2" ref="A21:U50">
    <sortCondition ref="C21:C50"/>
  </sortState>
  <phoneticPr fontId="7" type="noConversion"/>
  <hyperlinks>
    <hyperlink ref="H62903" r:id="rId1" display="http://vsolj.cetus-net.org/bulletin.html" xr:uid="{00000000-0004-0000-0000-000000000000}"/>
    <hyperlink ref="H62896" r:id="rId2" display="https://www.aavso.org/ejaavso" xr:uid="{00000000-0004-0000-0000-000001000000}"/>
    <hyperlink ref="I62903" r:id="rId3" display="http://vsolj.cetus-net.org/bulletin.html" xr:uid="{00000000-0004-0000-0000-000002000000}"/>
    <hyperlink ref="AQ56554" r:id="rId4" display="http://cdsbib.u-strasbg.fr/cgi-bin/cdsbib?1990RMxAA..21..381G" xr:uid="{00000000-0004-0000-0000-000003000000}"/>
    <hyperlink ref="H62900" r:id="rId5" display="https://www.aavso.org/ejaavso" xr:uid="{00000000-0004-0000-0000-000004000000}"/>
    <hyperlink ref="AP3918" r:id="rId6" display="http://cdsbib.u-strasbg.fr/cgi-bin/cdsbib?1990RMxAA..21..381G" xr:uid="{00000000-0004-0000-0000-000005000000}"/>
    <hyperlink ref="AP3921" r:id="rId7" display="http://cdsbib.u-strasbg.fr/cgi-bin/cdsbib?1990RMxAA..21..381G" xr:uid="{00000000-0004-0000-0000-000006000000}"/>
    <hyperlink ref="AP3919" r:id="rId8" display="http://cdsbib.u-strasbg.fr/cgi-bin/cdsbib?1990RMxAA..21..381G" xr:uid="{00000000-0004-0000-0000-000007000000}"/>
    <hyperlink ref="AP3903" r:id="rId9" display="http://cdsbib.u-strasbg.fr/cgi-bin/cdsbib?1990RMxAA..21..381G" xr:uid="{00000000-0004-0000-0000-000008000000}"/>
    <hyperlink ref="AQ4132" r:id="rId10" display="http://cdsbib.u-strasbg.fr/cgi-bin/cdsbib?1990RMxAA..21..381G" xr:uid="{00000000-0004-0000-0000-000009000000}"/>
    <hyperlink ref="AQ4136" r:id="rId11" display="http://cdsbib.u-strasbg.fr/cgi-bin/cdsbib?1990RMxAA..21..381G" xr:uid="{00000000-0004-0000-0000-00000A000000}"/>
    <hyperlink ref="AQ63816" r:id="rId12" display="http://cdsbib.u-strasbg.fr/cgi-bin/cdsbib?1990RMxAA..21..381G" xr:uid="{00000000-0004-0000-0000-00000B000000}"/>
    <hyperlink ref="I1024" r:id="rId13" display="http://vsolj.cetus-net.org/bulletin.html" xr:uid="{00000000-0004-0000-0000-00000C000000}"/>
    <hyperlink ref="H1024" r:id="rId14" display="http://vsolj.cetus-net.org/bulletin.html" xr:uid="{00000000-0004-0000-0000-00000D000000}"/>
    <hyperlink ref="AQ64477" r:id="rId15" display="http://cdsbib.u-strasbg.fr/cgi-bin/cdsbib?1990RMxAA..21..381G" xr:uid="{00000000-0004-0000-0000-00000E000000}"/>
    <hyperlink ref="AQ64476" r:id="rId16" display="http://cdsbib.u-strasbg.fr/cgi-bin/cdsbib?1990RMxAA..21..381G" xr:uid="{00000000-0004-0000-0000-00000F000000}"/>
    <hyperlink ref="AP2194" r:id="rId17" display="http://cdsbib.u-strasbg.fr/cgi-bin/cdsbib?1990RMxAA..21..381G" xr:uid="{00000000-0004-0000-0000-000010000000}"/>
    <hyperlink ref="AP2212" r:id="rId18" display="http://cdsbib.u-strasbg.fr/cgi-bin/cdsbib?1990RMxAA..21..381G" xr:uid="{00000000-0004-0000-0000-000011000000}"/>
    <hyperlink ref="AP2213" r:id="rId19" display="http://cdsbib.u-strasbg.fr/cgi-bin/cdsbib?1990RMxAA..21..381G" xr:uid="{00000000-0004-0000-0000-000012000000}"/>
    <hyperlink ref="AP220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2023-09-25T05:20:17Z</dcterms:modified>
</cp:coreProperties>
</file>