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1507E72-52FD-4AE0-9342-C072F9C794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1" i="1"/>
  <c r="C12" i="1"/>
  <c r="C16" i="1" l="1"/>
  <c r="D18" i="1" s="1"/>
  <c r="O21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<sst xmlns="http://schemas.openxmlformats.org/spreadsheetml/2006/main" count="54" uniqueCount="49">
  <si>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</si>
  <si>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</si>
  <si>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</si>
  <si>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</si>
  <si>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</si>
  <si>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</si>
  <si>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</si>
  <si>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</si>
  <si>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</si>
  <si>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</si>
  <si>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</si>
  <si>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</si>
  <si>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</si>
  <si>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</si>
  <si>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</si>
  <si>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</si>
  <si>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</si>
  <si>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</si>
  <si>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</si>
  <si>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</si>
  <si>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</si>
  <si>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</si>
  <si>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</si>
  <si>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</si>
  <si>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</si>
  <si>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</si>
  <si>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</si>
  <si>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</si>
  <si>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</si>
  <si>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</si>
  <si>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</si>
  <si>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</si>
  <si>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</si>
  <si>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</si>
  <si>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</si>
  <si>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</si>
  <si>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</si>
  <si>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</si>
  <si>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</si>
  <si>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</si>
  <si>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</si>
  <si>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BW Vel</t>
  </si>
  <si>
    <t>G8155-2063</t>
  </si>
  <si>
    <t>EB</t>
  </si>
  <si>
    <t>Malkov</t>
  </si>
  <si>
    <t>BW Vel / GSC 8155-2063</t>
  </si>
  <si>
    <t>as of 2021-06-08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</si>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</sst>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2" fontId="5" fillId="0" borderId="1" xfId="0" applyNumberFormat="1" applyFont="1" applyBorder="1" applyAlignment="1">
      <alignment horizontal="left" vertical="center"/>
    </xf>
    <xf numFmtId="172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Vel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C-42F8-AAE7-8166AE18E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C-42F8-AAE7-8166AE18E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EC-42F8-AAE7-8166AE18E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-9.6989050005504396E-2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EC-42F8-AAE7-8166AE18E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EC-42F8-AAE7-8166AE18E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EC-42F8-AAE7-8166AE18E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EC-42F8-AAE7-8166AE18E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-9.6989050005504396E-2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EC-42F8-AAE7-8166AE18E1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63909.5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EC-42F8-AAE7-8166AE18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3040"/>
        <c:axId val="1"/>
      </c:scatterChart>
      <c:valAx>
        <c:axId val="30490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0EC7C9-D38A-294F-98EA-A7D9550B9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7" t="s">
        <v>41</v>
      </c>
      <c r="G1" s="30">
        <v>0</v>
      </c>
      <c r="H1" s="31"/>
      <c r="I1" s="38" t="s">
        <v>42</v>
      </c>
      <c r="J1" s="39" t="s">
        <v>41</v>
      </c>
      <c r="K1" s="40">
        <v>8.4529899999999998</v>
      </c>
      <c r="L1" s="41">
        <v>-47.165100000000002</v>
      </c>
      <c r="M1" s="42">
        <v>26400.627</v>
      </c>
      <c r="N1" s="42">
        <v>0.49053989999999997</v>
      </c>
      <c r="O1" s="32" t="s">
        <v>43</v>
      </c>
    </row>
    <row r="2" spans="1:15" x14ac:dyDescent="0.2">
      <c r="A2" t="s">
        <v>23</v>
      </c>
      <c r="B2" t="s">
        <v>43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26400.627</v>
      </c>
      <c r="D4" s="28">
        <v>0.49053989999999997</v>
      </c>
      <c r="E4" s="36" t="s">
        <v>46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26400.627</v>
      </c>
      <c r="D7" s="35" t="s">
        <v>44</v>
      </c>
    </row>
    <row r="8" spans="1:15" x14ac:dyDescent="0.2">
      <c r="A8" t="s">
        <v>3</v>
      </c>
      <c r="C8" s="43">
        <v>0.49053989999999997</v>
      </c>
      <c r="D8" s="35" t="s">
        <v>44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-1.5175998874268207E-6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57750.444480808794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0.49053838240011255</v>
      </c>
      <c r="E16" s="14" t="s">
        <v>30</v>
      </c>
      <c r="F16" s="34">
        <f ca="1">NOW()+15018.5+$C$5/24</f>
        <v>60326.743728472218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69162</v>
      </c>
    </row>
    <row r="18" spans="1:21" ht="14.25" thickTop="1" thickBot="1" x14ac:dyDescent="0.25">
      <c r="A18" s="16" t="s">
        <v>5</v>
      </c>
      <c r="B18" s="10"/>
      <c r="C18" s="19">
        <f ca="1">+C15</f>
        <v>57750.444480808794</v>
      </c>
      <c r="D18" s="20">
        <f ca="1">+C16</f>
        <v>0.49053838240011255</v>
      </c>
      <c r="E18" s="14" t="s">
        <v>36</v>
      </c>
      <c r="F18" s="23">
        <f ca="1">ROUND(2*(F16-$C$15)/$C$16,0)/2+F15</f>
        <v>5253</v>
      </c>
    </row>
    <row r="19" spans="1:21" ht="13.5" thickTop="1" x14ac:dyDescent="0.2">
      <c r="E19" s="14" t="s">
        <v>31</v>
      </c>
      <c r="F19" s="18">
        <f ca="1">+$C$15+$C$16*F18-15018.5-$C$5/24</f>
        <v>45309.138436889923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44</v>
      </c>
      <c r="C21" s="8">
        <v>26400.627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11382.127</v>
      </c>
    </row>
    <row r="22" spans="1:21" x14ac:dyDescent="0.2">
      <c r="A22" t="s">
        <v>47</v>
      </c>
      <c r="B22" t="s">
        <v>48</v>
      </c>
      <c r="C22" s="8">
        <v>57750.689749999998</v>
      </c>
      <c r="D22" s="8">
        <v>5.0000000000000001E-4</v>
      </c>
      <c r="E22">
        <f>+(C22-C$7)/C$8</f>
        <v>63909.302281017299</v>
      </c>
      <c r="F22">
        <f>ROUND(2*E22,0)/2</f>
        <v>63909.5</v>
      </c>
      <c r="G22">
        <f>+C22-(C$7+F22*C$8)</f>
        <v>-9.6989050005504396E-2</v>
      </c>
      <c r="K22">
        <f>+G22</f>
        <v>-9.6989050005504396E-2</v>
      </c>
      <c r="O22">
        <f ca="1">+C$11+C$12*$F22</f>
        <v>-9.6989050005504396E-2</v>
      </c>
      <c r="Q22" s="2">
        <f>+C22-15018.5</f>
        <v>42732.189749999998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2024-01-17T04:50:58Z</dcterms:modified>
</cp:coreProperties>
</file>