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FA9B1BE-2573-4A42-A273-19A29B086B2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C21" i="1"/>
  <c r="E21" i="1"/>
  <c r="F21" i="1"/>
  <c r="E14" i="1"/>
  <c r="A21" i="1"/>
  <c r="H20" i="1"/>
  <c r="Q21" i="1"/>
  <c r="C17" i="1"/>
  <c r="G21" i="1"/>
  <c r="H21" i="1"/>
  <c r="C11" i="1"/>
  <c r="E15" i="1" l="1"/>
  <c r="C12" i="1"/>
  <c r="C16" i="1" l="1"/>
  <c r="D18" i="1" s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<sst xmlns="http://schemas.openxmlformats.org/spreadsheetml/2006/main" count="52" uniqueCount="49">
  <si>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</si>
  <si>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</si>
  <si>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</si>
  <si>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</si>
  <si>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</si>
  <si>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</si>
  <si>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</si>
  <si>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</si>
  <si>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</si>
  <si>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</si>
  <si>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</si>
  <si>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</si>
  <si>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</si>
  <si>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</si>
  <si>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</si>
  <si>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</si>
  <si>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</si>
  <si>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</si>
  <si>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</si>
  <si>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</si>
  <si>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</si>
  <si>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</si>
  <si>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</si>
  <si>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</si>
  <si>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</si>
  <si>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</si>
  <si>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</si>
  <si>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</si>
  <si>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</si>
  <si>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</si>
  <si>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</si>
  <si>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</si>
  <si>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</si>
  <si>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</si>
  <si>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</si>
  <si>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</si>
  <si>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</si>
  <si>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</si>
  <si>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</si>
  <si>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</si>
  <si>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DF Vel</t>
  </si>
  <si>
    <t>DF Vel / GSC 8174-1158</t>
  </si>
  <si>
    <t>EA</t>
  </si>
  <si>
    <t>G8174-1158</t>
  </si>
  <si>
    <t>Malkov</t>
  </si>
  <si>
    <t>OEJV 0160</t>
  </si>
  <si>
    <t>I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</si>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</sst>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DF Vel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35689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D7-42E8-9239-91C6A1E894C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35689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-4.0846500000043306E-2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D7-42E8-9239-91C6A1E894C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35689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D7-42E8-9239-91C6A1E894C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35689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D7-42E8-9239-91C6A1E894C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35689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D7-42E8-9239-91C6A1E894C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35689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D7-42E8-9239-91C6A1E894C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35689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9D7-42E8-9239-91C6A1E894C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35689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-4.0846500000043306E-2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D7-42E8-9239-91C6A1E894C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35689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9D7-42E8-9239-91C6A1E89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7280"/>
        <c:axId val="1"/>
      </c:scatterChart>
      <c:valAx>
        <c:axId val="304897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97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0</xdr:rowOff>
    </xdr:from>
    <xdr:to>
      <xdr:col>16</xdr:col>
      <xdr:colOff>323850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FA43823-79DE-7D5D-B9A8-16880B0E3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42</v>
      </c>
      <c r="C2" s="3"/>
      <c r="D2" s="3"/>
      <c r="E2" s="10" t="s">
        <v>40</v>
      </c>
      <c r="F2" t="s">
        <v>43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29045.235000000001</v>
      </c>
      <c r="D7" s="30" t="s">
        <v>44</v>
      </c>
    </row>
    <row r="8" spans="1:7" x14ac:dyDescent="0.2">
      <c r="A8" t="s">
        <v>3</v>
      </c>
      <c r="C8" s="34">
        <v>0.76447849999999995</v>
      </c>
      <c r="D8" s="30" t="s">
        <v>44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-1.1445123147200343E-6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60326.746963078702</v>
      </c>
    </row>
    <row r="15" spans="1:7" x14ac:dyDescent="0.2">
      <c r="A15" s="12" t="s">
        <v>17</v>
      </c>
      <c r="B15" s="10"/>
      <c r="C15" s="13">
        <f ca="1">(C7+C11)+(C8+C12)*INT(MAX(F21:F3533))</f>
        <v>56328.66734</v>
      </c>
      <c r="D15" s="14" t="s">
        <v>37</v>
      </c>
      <c r="E15" s="15">
        <f ca="1">ROUND(2*(E14-$C$7)/$C$8,0)/2+E13</f>
        <v>40920</v>
      </c>
    </row>
    <row r="16" spans="1:7" x14ac:dyDescent="0.2">
      <c r="A16" s="16" t="s">
        <v>4</v>
      </c>
      <c r="B16" s="10"/>
      <c r="C16" s="17">
        <f ca="1">+C8+C12</f>
        <v>0.76447735548768525</v>
      </c>
      <c r="D16" s="14" t="s">
        <v>38</v>
      </c>
      <c r="E16" s="24">
        <f ca="1">ROUND(2*(E14-$C$15)/$C$16,0)/2+E13</f>
        <v>5231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18">
        <f ca="1">+$C$15+$C$16*E16-15018.5-$C$9/24</f>
        <v>45309.544219889416</v>
      </c>
    </row>
    <row r="18" spans="1:18" ht="14.25" thickTop="1" thickBot="1" x14ac:dyDescent="0.25">
      <c r="A18" s="16" t="s">
        <v>5</v>
      </c>
      <c r="B18" s="10"/>
      <c r="C18" s="19">
        <f ca="1">+C15</f>
        <v>56328.66734</v>
      </c>
      <c r="D18" s="20">
        <f ca="1">+C16</f>
        <v>0.76447735548768525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47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tr">
        <f>D$7</f>
        <v>Malkov</v>
      </c>
      <c r="C21" s="8">
        <f>C$7</f>
        <v>29045.235000000001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14026.735000000001</v>
      </c>
    </row>
    <row r="22" spans="1:18" x14ac:dyDescent="0.2">
      <c r="A22" s="31" t="s">
        <v>45</v>
      </c>
      <c r="B22" s="32" t="s">
        <v>46</v>
      </c>
      <c r="C22" s="33">
        <v>56328.66734</v>
      </c>
      <c r="D22" s="33">
        <v>1E-4</v>
      </c>
      <c r="E22">
        <f>+(C22-C$7)/C$8</f>
        <v>35688.946569458793</v>
      </c>
      <c r="F22">
        <f>ROUND(2*E22,0)/2</f>
        <v>35689</v>
      </c>
      <c r="G22">
        <f>+C22-(C$7+F22*C$8)</f>
        <v>-4.0846500000043306E-2</v>
      </c>
      <c r="I22">
        <f>+G22</f>
        <v>-4.0846500000043306E-2</v>
      </c>
      <c r="O22">
        <f ca="1">+C$11+C$12*$F22</f>
        <v>-4.0846500000043306E-2</v>
      </c>
      <c r="Q22" s="2">
        <f>+C22-15018.5</f>
        <v>41310.16734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2024-01-17T04:55:37Z</dcterms:modified>
</cp:coreProperties>
</file>