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BDB98E6-0384-492D-B305-9FAE210C6E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1" i="1"/>
  <c r="S21" i="1" s="1"/>
  <c r="O23" i="1"/>
  <c r="S23" i="1" s="1"/>
  <c r="O22" i="1"/>
  <c r="S22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<sst xmlns="http://schemas.openxmlformats.org/spreadsheetml/2006/main" count="60" uniqueCount="53">
  <si>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</si>
  <si>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</si>
  <si>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</si>
  <si>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</si>
  <si>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</si>
  <si>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</si>
  <si>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</si>
  <si>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</si>
  <si>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</si>
  <si>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</si>
  <si>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</si>
  <si>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</si>
  <si>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</si>
  <si>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</si>
  <si>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</si>
  <si>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</si>
  <si>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</si>
  <si>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</si>
  <si>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</si>
  <si>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</si>
  <si>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</si>
  <si>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</si>
  <si>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</si>
  <si>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</si>
  <si>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</si>
  <si>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</si>
  <si>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</si>
  <si>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</si>
  <si>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</si>
  <si>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</si>
  <si>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</si>
  <si>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</si>
  <si>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</si>
  <si>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</si>
  <si>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</si>
  <si>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</si>
  <si>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</si>
  <si>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</si>
  <si>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</si>
  <si>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</si>
  <si>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</si>
  <si>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FV Vel</t>
  </si>
  <si>
    <t>FV Vel / GSC 7705-2098</t>
  </si>
  <si>
    <t>Vel_FV.xls</t>
  </si>
  <si>
    <t>EA</t>
  </si>
  <si>
    <t>Vel</t>
  </si>
  <si>
    <t>G7705-2098</t>
  </si>
  <si>
    <t>Malkov</t>
  </si>
  <si>
    <t>VSS_2013-01-28</t>
  </si>
  <si>
    <t>I</t>
  </si>
  <si>
    <t>II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</si>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</sst>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FV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C-4A98-8D58-4964FA10E4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-5.9539999994740356E-2</c:v>
                </c:pt>
                <c:pt idx="2">
                  <c:v>0.70037999999476597</c:v>
                </c:pt>
                <c:pt idx="3">
                  <c:v>-6.2539999991713557E-2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0C-4A98-8D58-4964FA10E4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0C-4A98-8D58-4964FA10E4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0C-4A98-8D58-4964FA10E4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0C-4A98-8D58-4964FA10E4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0C-4A98-8D58-4964FA10E4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3.8000000000000002E-5</c:v>
                  </c:pt>
                  <c:pt idx="2">
                    <c:v>0.01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0C-4A98-8D58-4964FA10E4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-3.8189793310437481E-3</c:v>
                </c:pt>
                <c:pt idx="1">
                  <c:v>0.19188049539626215</c:v>
                </c:pt>
                <c:pt idx="2">
                  <c:v>0.19504775860061527</c:v>
                </c:pt>
                <c:pt idx="3">
                  <c:v>0.19519072534247844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0C-4A98-8D58-4964FA10E4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8897.5</c:v>
                </c:pt>
                <c:pt idx="2">
                  <c:v>9041.5</c:v>
                </c:pt>
                <c:pt idx="3">
                  <c:v>9048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0C-4A98-8D58-4964FA10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1520"/>
        <c:axId val="1"/>
      </c:scatterChart>
      <c:valAx>
        <c:axId val="68511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561975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66AC6C-C658-026D-0AD8-B23D5CEB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28893.474999999999</v>
      </c>
      <c r="D7" s="30" t="s">
        <v>47</v>
      </c>
    </row>
    <row r="8" spans="1:7" x14ac:dyDescent="0.2">
      <c r="A8" t="s">
        <v>3</v>
      </c>
      <c r="C8" s="36">
        <v>3.0422799999999999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-3.8189793310437481E-3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2.199488336356346E-5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60326.754254282409</v>
      </c>
    </row>
    <row r="15" spans="1:7" x14ac:dyDescent="0.2">
      <c r="A15" s="12" t="s">
        <v>17</v>
      </c>
      <c r="B15" s="10"/>
      <c r="C15" s="13">
        <f ca="1">(C7+C11)+(C8+C12)*INT(MAX(F21:F3533))</f>
        <v>56420.21963072534</v>
      </c>
      <c r="D15" s="14" t="s">
        <v>37</v>
      </c>
      <c r="E15" s="15">
        <f ca="1">ROUND(2*(E14-$C$7)/$C$8,0)/2+E13</f>
        <v>10333</v>
      </c>
    </row>
    <row r="16" spans="1:7" x14ac:dyDescent="0.2">
      <c r="A16" s="16" t="s">
        <v>4</v>
      </c>
      <c r="B16" s="10"/>
      <c r="C16" s="17">
        <f ca="1">+C8+C12</f>
        <v>3.0423019948833634</v>
      </c>
      <c r="D16" s="14" t="s">
        <v>38</v>
      </c>
      <c r="E16" s="24">
        <f ca="1">ROUND(2*(E14-$C$15)/$C$16,0)/2+E13</f>
        <v>1285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45311.473527483795</v>
      </c>
    </row>
    <row r="18" spans="1:19" ht="14.25" thickTop="1" thickBot="1" x14ac:dyDescent="0.25">
      <c r="A18" s="16" t="s">
        <v>5</v>
      </c>
      <c r="B18" s="10"/>
      <c r="C18" s="19">
        <f ca="1">+C15</f>
        <v>56420.21963072534</v>
      </c>
      <c r="D18" s="20">
        <f ca="1">+C16</f>
        <v>3.0423019948833634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0.35824230676992586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28893.474999999999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-3.8189793310437481E-3</v>
      </c>
      <c r="Q21" s="2">
        <f>+C21-15018.5</f>
        <v>13874.974999999999</v>
      </c>
      <c r="S21">
        <f ca="1">+(O21-G21)^2</f>
        <v>1.4584603130939353E-5</v>
      </c>
    </row>
    <row r="22" spans="1:19" x14ac:dyDescent="0.2">
      <c r="A22" s="33" t="s">
        <v>48</v>
      </c>
      <c r="B22" s="34" t="s">
        <v>49</v>
      </c>
      <c r="C22" s="35">
        <v>55962.101759999998</v>
      </c>
      <c r="D22" s="35">
        <v>3.8000000000000002E-5</v>
      </c>
      <c r="E22">
        <f>+(C22-C$7)/C$8</f>
        <v>8897.4804291518212</v>
      </c>
      <c r="F22">
        <f>ROUND(2*E22,0)/2</f>
        <v>8897.5</v>
      </c>
      <c r="G22">
        <f>+C22-(C$7+F22*C$8)</f>
        <v>-5.9539999994740356E-2</v>
      </c>
      <c r="I22">
        <f>+G22</f>
        <v>-5.9539999994740356E-2</v>
      </c>
      <c r="O22">
        <f ca="1">+C$11+C$12*$F22</f>
        <v>0.19188049539626215</v>
      </c>
      <c r="Q22" s="2">
        <f>+C22-15018.5</f>
        <v>40943.601759999998</v>
      </c>
      <c r="S22">
        <f ca="1">+(O22-G22)^2</f>
        <v>6.3212265502657128E-2</v>
      </c>
    </row>
    <row r="23" spans="1:19" x14ac:dyDescent="0.2">
      <c r="A23" s="33" t="s">
        <v>48</v>
      </c>
      <c r="B23" s="34" t="s">
        <v>50</v>
      </c>
      <c r="C23" s="35">
        <v>56400.95</v>
      </c>
      <c r="D23" s="35">
        <v>0.01</v>
      </c>
      <c r="E23">
        <f>+(C23-C$7)/C$8</f>
        <v>9041.7302154962726</v>
      </c>
      <c r="F23">
        <f>ROUND(2*E23,0)/2</f>
        <v>9041.5</v>
      </c>
      <c r="G23">
        <f>+C23-(C$7+F23*C$8)</f>
        <v>0.70037999999476597</v>
      </c>
      <c r="I23">
        <f>+G23</f>
        <v>0.70037999999476597</v>
      </c>
      <c r="O23">
        <f ca="1">+C$11+C$12*$F23</f>
        <v>0.19504775860061527</v>
      </c>
      <c r="Q23" s="2">
        <f>+C23-15018.5</f>
        <v>41382.449999999997</v>
      </c>
      <c r="S23">
        <f ca="1">+(O23-G23)^2</f>
        <v>0.25536067419243619</v>
      </c>
    </row>
    <row r="24" spans="1:19" x14ac:dyDescent="0.2">
      <c r="A24" s="33" t="s">
        <v>48</v>
      </c>
      <c r="B24" s="34" t="s">
        <v>49</v>
      </c>
      <c r="C24" s="35">
        <v>56419.961900000002</v>
      </c>
      <c r="D24" s="35">
        <v>2.0000000000000001E-4</v>
      </c>
      <c r="E24">
        <f>+(C24-C$7)/C$8</f>
        <v>9047.979443049293</v>
      </c>
      <c r="F24">
        <f>ROUND(2*E24,0)/2</f>
        <v>9048</v>
      </c>
      <c r="G24">
        <f>+C24-(C$7+F24*C$8)</f>
        <v>-6.2539999991713557E-2</v>
      </c>
      <c r="I24">
        <f>+G24</f>
        <v>-6.2539999991713557E-2</v>
      </c>
      <c r="O24">
        <f ca="1">+C$11+C$12*$F24</f>
        <v>0.19519072534247844</v>
      </c>
      <c r="Q24" s="2">
        <f>+C24-15018.5</f>
        <v>41401.461900000002</v>
      </c>
      <c r="S24">
        <f ca="1">+(O24-G24)^2</f>
        <v>6.6425126781288715E-2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2024-01-17T05:06:07Z</dcterms:modified>
</cp:coreProperties>
</file>