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0ED8BA6-1CE1-4A44-80D2-89870AE232F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8" i="1"/>
  <c r="F38" i="1"/>
  <c r="G38" i="1"/>
  <c r="I38" i="1"/>
  <c r="E39" i="1"/>
  <c r="F39" i="1"/>
  <c r="G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E69" i="1"/>
  <c r="F69" i="1"/>
  <c r="G69" i="1"/>
  <c r="I69" i="1"/>
  <c r="E21" i="1"/>
  <c r="F21" i="1"/>
  <c r="G21" i="1"/>
  <c r="I21" i="1"/>
  <c r="E37" i="1"/>
  <c r="F37" i="1"/>
  <c r="G37" i="1"/>
  <c r="Q22" i="1"/>
  <c r="Q23" i="1"/>
  <c r="Q24" i="1"/>
  <c r="Q25" i="1"/>
  <c r="Q26" i="1"/>
  <c r="Q27" i="1"/>
  <c r="Q28" i="1"/>
  <c r="Q29" i="1"/>
  <c r="I30" i="1"/>
  <c r="Q30" i="1"/>
  <c r="Q31" i="1"/>
  <c r="Q32" i="1"/>
  <c r="Q33" i="1"/>
  <c r="Q34" i="1"/>
  <c r="Q35" i="1"/>
  <c r="Q36" i="1"/>
  <c r="Q38" i="1"/>
  <c r="I39" i="1"/>
  <c r="Q39" i="1"/>
  <c r="Q40" i="1"/>
  <c r="Q41" i="1"/>
  <c r="Q42" i="1"/>
  <c r="Q43" i="1"/>
  <c r="Q44" i="1"/>
  <c r="Q45" i="1"/>
  <c r="Q46" i="1"/>
  <c r="I47" i="1"/>
  <c r="Q47" i="1"/>
  <c r="Q48" i="1"/>
  <c r="Q49" i="1"/>
  <c r="Q50" i="1"/>
  <c r="Q51" i="1"/>
  <c r="Q52" i="1"/>
  <c r="Q53" i="1"/>
  <c r="Q54" i="1"/>
  <c r="I55" i="1"/>
  <c r="Q55" i="1"/>
  <c r="Q56" i="1"/>
  <c r="Q57" i="1"/>
  <c r="Q58" i="1"/>
  <c r="Q59" i="1"/>
  <c r="Q60" i="1"/>
  <c r="Q61" i="1"/>
  <c r="Q62" i="1"/>
  <c r="I63" i="1"/>
  <c r="Q63" i="1"/>
  <c r="Q64" i="1"/>
  <c r="Q65" i="1"/>
  <c r="Q66" i="1"/>
  <c r="Q67" i="1"/>
  <c r="Q68" i="1"/>
  <c r="Q69" i="1"/>
  <c r="Q21" i="1"/>
  <c r="G11" i="1"/>
  <c r="F11" i="1"/>
  <c r="E14" i="1"/>
  <c r="C17" i="1"/>
  <c r="Q37" i="1"/>
  <c r="H37" i="1"/>
  <c r="C12" i="1"/>
  <c r="C16" i="1" l="1"/>
  <c r="D18" i="1" s="1"/>
  <c r="E15" i="1"/>
  <c r="C11" i="1"/>
  <c r="O45" i="1" l="1"/>
  <c r="O27" i="1"/>
  <c r="C15" i="1"/>
  <c r="O54" i="1"/>
  <c r="O35" i="1"/>
  <c r="O25" i="1"/>
  <c r="O51" i="1"/>
  <c r="O58" i="1"/>
  <c r="O48" i="1"/>
  <c r="O56" i="1"/>
  <c r="O62" i="1"/>
  <c r="O53" i="1"/>
  <c r="O60" i="1"/>
  <c r="O34" i="1"/>
  <c r="O68" i="1"/>
  <c r="O44" i="1"/>
  <c r="O33" i="1"/>
  <c r="O40" i="1"/>
  <c r="O39" i="1"/>
  <c r="O49" i="1"/>
  <c r="O29" i="1"/>
  <c r="O55" i="1"/>
  <c r="O61" i="1"/>
  <c r="O23" i="1"/>
  <c r="O26" i="1"/>
  <c r="O24" i="1"/>
  <c r="O22" i="1"/>
  <c r="O42" i="1"/>
  <c r="O37" i="1"/>
  <c r="O38" i="1"/>
  <c r="O69" i="1"/>
  <c r="O31" i="1"/>
  <c r="O43" i="1"/>
  <c r="O32" i="1"/>
  <c r="O30" i="1"/>
  <c r="O50" i="1"/>
  <c r="O41" i="1"/>
  <c r="O67" i="1"/>
  <c r="O59" i="1"/>
  <c r="O47" i="1"/>
  <c r="O66" i="1"/>
  <c r="O28" i="1"/>
  <c r="O57" i="1"/>
  <c r="O36" i="1"/>
  <c r="O46" i="1"/>
  <c r="O64" i="1"/>
  <c r="O52" i="1"/>
  <c r="O65" i="1"/>
  <c r="O63" i="1"/>
  <c r="O21" i="1"/>
  <c r="C18" i="1" l="1"/>
  <c r="E16" i="1"/>
  <c r="E17" i="1" s="1"/>
</calcChain>
</file>

<file path=xl/sharedStrings.xml><?xml version="1.0" encoding="utf-8"?>
<sst xmlns="http://schemas.openxmlformats.org/spreadsheetml/2006/main" count="209" uniqueCount="54">
  <si>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</si>
  <si>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</si>
  <si>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</si>
  <si>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</si>
  <si>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</si>
  <si>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</si>
  <si>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</si>
  <si>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</si>
  <si>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</si>
  <si>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</si>
  <si>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</si>
  <si>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</si>
  <si>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</si>
  <si>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</si>
  <si>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</si>
  <si>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</si>
  <si>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</si>
  <si>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</si>
  <si>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</si>
  <si>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</si>
  <si>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</si>
  <si>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</si>
  <si>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</si>
  <si>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</si>
  <si>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</si>
  <si>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</si>
  <si>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</si>
  <si>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</si>
  <si>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</si>
  <si>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</si>
  <si>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</si>
  <si>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</si>
  <si>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</si>
  <si>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</si>
  <si>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</si>
  <si>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</si>
  <si>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</si>
  <si>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</si>
  <si>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</si>
  <si>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</si>
  <si>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</si>
  <si>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</si>
  <si>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GG Vel</t>
  </si>
  <si>
    <t>GG Vel / GSC 7690-2681</t>
  </si>
  <si>
    <t>G7690-2681</t>
  </si>
  <si>
    <t>EA</t>
  </si>
  <si>
    <t>Kreiner</t>
  </si>
  <si>
    <t>IBVS 4529</t>
  </si>
  <si>
    <t>I</t>
  </si>
  <si>
    <t>IBVS 2052</t>
  </si>
  <si>
    <t>pg</t>
  </si>
  <si>
    <t>II</t>
  </si>
  <si>
    <t/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</si>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</sst>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GG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Active!$D$21:$D$223</c:f>
                <c:numCache>
                  <c:formatCode>General</c:formatCode>
                  <c:ptCount val="20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Active!$D$21:$D$223</c:f>
                <c:numCache>
                  <c:formatCode>General</c:formatCode>
                  <c:ptCount val="20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-4786</c:v>
                </c:pt>
                <c:pt idx="1">
                  <c:v>-4785</c:v>
                </c:pt>
                <c:pt idx="2">
                  <c:v>-4784</c:v>
                </c:pt>
                <c:pt idx="3">
                  <c:v>-4765</c:v>
                </c:pt>
                <c:pt idx="4">
                  <c:v>-4748.5</c:v>
                </c:pt>
                <c:pt idx="5">
                  <c:v>-4629.5</c:v>
                </c:pt>
                <c:pt idx="6">
                  <c:v>-4628.5</c:v>
                </c:pt>
                <c:pt idx="7">
                  <c:v>-4620</c:v>
                </c:pt>
                <c:pt idx="8">
                  <c:v>-4619</c:v>
                </c:pt>
                <c:pt idx="9">
                  <c:v>-4535.5</c:v>
                </c:pt>
                <c:pt idx="10">
                  <c:v>-4508.5</c:v>
                </c:pt>
                <c:pt idx="11">
                  <c:v>-4507.5</c:v>
                </c:pt>
                <c:pt idx="12">
                  <c:v>-4497</c:v>
                </c:pt>
                <c:pt idx="13">
                  <c:v>-4496</c:v>
                </c:pt>
                <c:pt idx="14">
                  <c:v>-4283.5</c:v>
                </c:pt>
                <c:pt idx="15">
                  <c:v>-4268</c:v>
                </c:pt>
                <c:pt idx="16">
                  <c:v>-3786</c:v>
                </c:pt>
                <c:pt idx="17">
                  <c:v>-2915</c:v>
                </c:pt>
                <c:pt idx="18">
                  <c:v>-2915</c:v>
                </c:pt>
                <c:pt idx="19">
                  <c:v>-2915</c:v>
                </c:pt>
                <c:pt idx="20">
                  <c:v>-2915</c:v>
                </c:pt>
                <c:pt idx="21">
                  <c:v>-2914</c:v>
                </c:pt>
                <c:pt idx="22">
                  <c:v>-2914</c:v>
                </c:pt>
                <c:pt idx="23">
                  <c:v>-2914</c:v>
                </c:pt>
                <c:pt idx="24">
                  <c:v>-2914</c:v>
                </c:pt>
                <c:pt idx="25">
                  <c:v>-2912</c:v>
                </c:pt>
                <c:pt idx="26">
                  <c:v>-2912</c:v>
                </c:pt>
                <c:pt idx="27">
                  <c:v>-2912</c:v>
                </c:pt>
                <c:pt idx="28">
                  <c:v>-2912</c:v>
                </c:pt>
                <c:pt idx="29">
                  <c:v>-2890</c:v>
                </c:pt>
                <c:pt idx="30">
                  <c:v>-2890</c:v>
                </c:pt>
                <c:pt idx="31">
                  <c:v>-2890</c:v>
                </c:pt>
                <c:pt idx="32">
                  <c:v>-2890</c:v>
                </c:pt>
                <c:pt idx="33">
                  <c:v>-2778.5</c:v>
                </c:pt>
                <c:pt idx="34">
                  <c:v>-2777</c:v>
                </c:pt>
                <c:pt idx="35">
                  <c:v>-2777</c:v>
                </c:pt>
                <c:pt idx="36">
                  <c:v>-2777</c:v>
                </c:pt>
                <c:pt idx="37">
                  <c:v>-2777</c:v>
                </c:pt>
                <c:pt idx="38">
                  <c:v>-2394.5</c:v>
                </c:pt>
                <c:pt idx="39">
                  <c:v>-2394.5</c:v>
                </c:pt>
                <c:pt idx="40">
                  <c:v>-2394.5</c:v>
                </c:pt>
                <c:pt idx="41">
                  <c:v>-677.5</c:v>
                </c:pt>
                <c:pt idx="42">
                  <c:v>-677.5</c:v>
                </c:pt>
                <c:pt idx="43">
                  <c:v>-677.5</c:v>
                </c:pt>
                <c:pt idx="44">
                  <c:v>-677.5</c:v>
                </c:pt>
                <c:pt idx="45">
                  <c:v>-676.5</c:v>
                </c:pt>
                <c:pt idx="46">
                  <c:v>-676.5</c:v>
                </c:pt>
                <c:pt idx="47">
                  <c:v>-676.5</c:v>
                </c:pt>
                <c:pt idx="48">
                  <c:v>-676.5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16">
                  <c:v>2.4999999994179234E-2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56-4440-938D-BFC37C75CA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-4786</c:v>
                </c:pt>
                <c:pt idx="1">
                  <c:v>-4785</c:v>
                </c:pt>
                <c:pt idx="2">
                  <c:v>-4784</c:v>
                </c:pt>
                <c:pt idx="3">
                  <c:v>-4765</c:v>
                </c:pt>
                <c:pt idx="4">
                  <c:v>-4748.5</c:v>
                </c:pt>
                <c:pt idx="5">
                  <c:v>-4629.5</c:v>
                </c:pt>
                <c:pt idx="6">
                  <c:v>-4628.5</c:v>
                </c:pt>
                <c:pt idx="7">
                  <c:v>-4620</c:v>
                </c:pt>
                <c:pt idx="8">
                  <c:v>-4619</c:v>
                </c:pt>
                <c:pt idx="9">
                  <c:v>-4535.5</c:v>
                </c:pt>
                <c:pt idx="10">
                  <c:v>-4508.5</c:v>
                </c:pt>
                <c:pt idx="11">
                  <c:v>-4507.5</c:v>
                </c:pt>
                <c:pt idx="12">
                  <c:v>-4497</c:v>
                </c:pt>
                <c:pt idx="13">
                  <c:v>-4496</c:v>
                </c:pt>
                <c:pt idx="14">
                  <c:v>-4283.5</c:v>
                </c:pt>
                <c:pt idx="15">
                  <c:v>-4268</c:v>
                </c:pt>
                <c:pt idx="16">
                  <c:v>-3786</c:v>
                </c:pt>
                <c:pt idx="17">
                  <c:v>-2915</c:v>
                </c:pt>
                <c:pt idx="18">
                  <c:v>-2915</c:v>
                </c:pt>
                <c:pt idx="19">
                  <c:v>-2915</c:v>
                </c:pt>
                <c:pt idx="20">
                  <c:v>-2915</c:v>
                </c:pt>
                <c:pt idx="21">
                  <c:v>-2914</c:v>
                </c:pt>
                <c:pt idx="22">
                  <c:v>-2914</c:v>
                </c:pt>
                <c:pt idx="23">
                  <c:v>-2914</c:v>
                </c:pt>
                <c:pt idx="24">
                  <c:v>-2914</c:v>
                </c:pt>
                <c:pt idx="25">
                  <c:v>-2912</c:v>
                </c:pt>
                <c:pt idx="26">
                  <c:v>-2912</c:v>
                </c:pt>
                <c:pt idx="27">
                  <c:v>-2912</c:v>
                </c:pt>
                <c:pt idx="28">
                  <c:v>-2912</c:v>
                </c:pt>
                <c:pt idx="29">
                  <c:v>-2890</c:v>
                </c:pt>
                <c:pt idx="30">
                  <c:v>-2890</c:v>
                </c:pt>
                <c:pt idx="31">
                  <c:v>-2890</c:v>
                </c:pt>
                <c:pt idx="32">
                  <c:v>-2890</c:v>
                </c:pt>
                <c:pt idx="33">
                  <c:v>-2778.5</c:v>
                </c:pt>
                <c:pt idx="34">
                  <c:v>-2777</c:v>
                </c:pt>
                <c:pt idx="35">
                  <c:v>-2777</c:v>
                </c:pt>
                <c:pt idx="36">
                  <c:v>-2777</c:v>
                </c:pt>
                <c:pt idx="37">
                  <c:v>-2777</c:v>
                </c:pt>
                <c:pt idx="38">
                  <c:v>-2394.5</c:v>
                </c:pt>
                <c:pt idx="39">
                  <c:v>-2394.5</c:v>
                </c:pt>
                <c:pt idx="40">
                  <c:v>-2394.5</c:v>
                </c:pt>
                <c:pt idx="41">
                  <c:v>-677.5</c:v>
                </c:pt>
                <c:pt idx="42">
                  <c:v>-677.5</c:v>
                </c:pt>
                <c:pt idx="43">
                  <c:v>-677.5</c:v>
                </c:pt>
                <c:pt idx="44">
                  <c:v>-677.5</c:v>
                </c:pt>
                <c:pt idx="45">
                  <c:v>-676.5</c:v>
                </c:pt>
                <c:pt idx="46">
                  <c:v>-676.5</c:v>
                </c:pt>
                <c:pt idx="47">
                  <c:v>-676.5</c:v>
                </c:pt>
                <c:pt idx="48">
                  <c:v>-676.5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3.7559999997029081E-2</c:v>
                </c:pt>
                <c:pt idx="1">
                  <c:v>9.0099999993981328E-2</c:v>
                </c:pt>
                <c:pt idx="2">
                  <c:v>0.13763999999355292</c:v>
                </c:pt>
                <c:pt idx="3">
                  <c:v>-6.5100000007078052E-2</c:v>
                </c:pt>
                <c:pt idx="4">
                  <c:v>0.12530999999580672</c:v>
                </c:pt>
                <c:pt idx="5">
                  <c:v>4.056999999738764E-2</c:v>
                </c:pt>
                <c:pt idx="6">
                  <c:v>9.1109999993932433E-2</c:v>
                </c:pt>
                <c:pt idx="7">
                  <c:v>-4.7800000000279397E-2</c:v>
                </c:pt>
                <c:pt idx="8">
                  <c:v>-4.2600000015227124E-3</c:v>
                </c:pt>
                <c:pt idx="9">
                  <c:v>-5.1670000008016359E-2</c:v>
                </c:pt>
                <c:pt idx="10">
                  <c:v>5.5910000002768356E-2</c:v>
                </c:pt>
                <c:pt idx="11">
                  <c:v>0.10344999999506399</c:v>
                </c:pt>
                <c:pt idx="12">
                  <c:v>4.9619999997958075E-2</c:v>
                </c:pt>
                <c:pt idx="13">
                  <c:v>9.2160000000149012E-2</c:v>
                </c:pt>
                <c:pt idx="14">
                  <c:v>-9.5900000014808029E-3</c:v>
                </c:pt>
                <c:pt idx="15">
                  <c:v>0.12127999999938766</c:v>
                </c:pt>
                <c:pt idx="17">
                  <c:v>-9.9999997473787516E-5</c:v>
                </c:pt>
                <c:pt idx="18">
                  <c:v>9.9999999656574801E-4</c:v>
                </c:pt>
                <c:pt idx="19">
                  <c:v>1.3000000035390258E-3</c:v>
                </c:pt>
                <c:pt idx="20">
                  <c:v>2.8999999994994141E-3</c:v>
                </c:pt>
                <c:pt idx="21">
                  <c:v>-4.5600000012200326E-3</c:v>
                </c:pt>
                <c:pt idx="22">
                  <c:v>-3.559999997378327E-3</c:v>
                </c:pt>
                <c:pt idx="23">
                  <c:v>-3.2599999976810068E-3</c:v>
                </c:pt>
                <c:pt idx="24">
                  <c:v>-2.7600000030361116E-3</c:v>
                </c:pt>
                <c:pt idx="25">
                  <c:v>5.6200000035460107E-3</c:v>
                </c:pt>
                <c:pt idx="26">
                  <c:v>6.9199999998090789E-3</c:v>
                </c:pt>
                <c:pt idx="27">
                  <c:v>7.219999999506399E-3</c:v>
                </c:pt>
                <c:pt idx="28">
                  <c:v>7.9200000036507845E-3</c:v>
                </c:pt>
                <c:pt idx="29">
                  <c:v>-6.0000000012223609E-3</c:v>
                </c:pt>
                <c:pt idx="30">
                  <c:v>-5.1999999996041879E-3</c:v>
                </c:pt>
                <c:pt idx="31">
                  <c:v>-5.1000000021304004E-3</c:v>
                </c:pt>
                <c:pt idx="32">
                  <c:v>-4.0999999982886948E-3</c:v>
                </c:pt>
                <c:pt idx="33">
                  <c:v>-2.9000000358792022E-4</c:v>
                </c:pt>
                <c:pt idx="34">
                  <c:v>-2.0800000056624413E-3</c:v>
                </c:pt>
                <c:pt idx="35">
                  <c:v>-7.8000000212341547E-4</c:v>
                </c:pt>
                <c:pt idx="36">
                  <c:v>-5.7999999989988282E-4</c:v>
                </c:pt>
                <c:pt idx="37">
                  <c:v>1.2199999982840382E-3</c:v>
                </c:pt>
                <c:pt idx="38">
                  <c:v>-1.5030000002298038E-2</c:v>
                </c:pt>
                <c:pt idx="39">
                  <c:v>-1.4830000000074506E-2</c:v>
                </c:pt>
                <c:pt idx="40">
                  <c:v>-1.4430000002903398E-2</c:v>
                </c:pt>
                <c:pt idx="41">
                  <c:v>3.6499999987427145E-3</c:v>
                </c:pt>
                <c:pt idx="42">
                  <c:v>4.549999997834675E-3</c:v>
                </c:pt>
                <c:pt idx="43">
                  <c:v>5.4500000042025931E-3</c:v>
                </c:pt>
                <c:pt idx="44">
                  <c:v>5.9499999988474883E-3</c:v>
                </c:pt>
                <c:pt idx="45">
                  <c:v>-1.2710000002698507E-2</c:v>
                </c:pt>
                <c:pt idx="46">
                  <c:v>-1.1310000001685694E-2</c:v>
                </c:pt>
                <c:pt idx="47">
                  <c:v>-1.1209999996935949E-2</c:v>
                </c:pt>
                <c:pt idx="48">
                  <c:v>-9.4099999987520278E-3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56-4440-938D-BFC37C75CA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-4786</c:v>
                </c:pt>
                <c:pt idx="1">
                  <c:v>-4785</c:v>
                </c:pt>
                <c:pt idx="2">
                  <c:v>-4784</c:v>
                </c:pt>
                <c:pt idx="3">
                  <c:v>-4765</c:v>
                </c:pt>
                <c:pt idx="4">
                  <c:v>-4748.5</c:v>
                </c:pt>
                <c:pt idx="5">
                  <c:v>-4629.5</c:v>
                </c:pt>
                <c:pt idx="6">
                  <c:v>-4628.5</c:v>
                </c:pt>
                <c:pt idx="7">
                  <c:v>-4620</c:v>
                </c:pt>
                <c:pt idx="8">
                  <c:v>-4619</c:v>
                </c:pt>
                <c:pt idx="9">
                  <c:v>-4535.5</c:v>
                </c:pt>
                <c:pt idx="10">
                  <c:v>-4508.5</c:v>
                </c:pt>
                <c:pt idx="11">
                  <c:v>-4507.5</c:v>
                </c:pt>
                <c:pt idx="12">
                  <c:v>-4497</c:v>
                </c:pt>
                <c:pt idx="13">
                  <c:v>-4496</c:v>
                </c:pt>
                <c:pt idx="14">
                  <c:v>-4283.5</c:v>
                </c:pt>
                <c:pt idx="15">
                  <c:v>-4268</c:v>
                </c:pt>
                <c:pt idx="16">
                  <c:v>-3786</c:v>
                </c:pt>
                <c:pt idx="17">
                  <c:v>-2915</c:v>
                </c:pt>
                <c:pt idx="18">
                  <c:v>-2915</c:v>
                </c:pt>
                <c:pt idx="19">
                  <c:v>-2915</c:v>
                </c:pt>
                <c:pt idx="20">
                  <c:v>-2915</c:v>
                </c:pt>
                <c:pt idx="21">
                  <c:v>-2914</c:v>
                </c:pt>
                <c:pt idx="22">
                  <c:v>-2914</c:v>
                </c:pt>
                <c:pt idx="23">
                  <c:v>-2914</c:v>
                </c:pt>
                <c:pt idx="24">
                  <c:v>-2914</c:v>
                </c:pt>
                <c:pt idx="25">
                  <c:v>-2912</c:v>
                </c:pt>
                <c:pt idx="26">
                  <c:v>-2912</c:v>
                </c:pt>
                <c:pt idx="27">
                  <c:v>-2912</c:v>
                </c:pt>
                <c:pt idx="28">
                  <c:v>-2912</c:v>
                </c:pt>
                <c:pt idx="29">
                  <c:v>-2890</c:v>
                </c:pt>
                <c:pt idx="30">
                  <c:v>-2890</c:v>
                </c:pt>
                <c:pt idx="31">
                  <c:v>-2890</c:v>
                </c:pt>
                <c:pt idx="32">
                  <c:v>-2890</c:v>
                </c:pt>
                <c:pt idx="33">
                  <c:v>-2778.5</c:v>
                </c:pt>
                <c:pt idx="34">
                  <c:v>-2777</c:v>
                </c:pt>
                <c:pt idx="35">
                  <c:v>-2777</c:v>
                </c:pt>
                <c:pt idx="36">
                  <c:v>-2777</c:v>
                </c:pt>
                <c:pt idx="37">
                  <c:v>-2777</c:v>
                </c:pt>
                <c:pt idx="38">
                  <c:v>-2394.5</c:v>
                </c:pt>
                <c:pt idx="39">
                  <c:v>-2394.5</c:v>
                </c:pt>
                <c:pt idx="40">
                  <c:v>-2394.5</c:v>
                </c:pt>
                <c:pt idx="41">
                  <c:v>-677.5</c:v>
                </c:pt>
                <c:pt idx="42">
                  <c:v>-677.5</c:v>
                </c:pt>
                <c:pt idx="43">
                  <c:v>-677.5</c:v>
                </c:pt>
                <c:pt idx="44">
                  <c:v>-677.5</c:v>
                </c:pt>
                <c:pt idx="45">
                  <c:v>-676.5</c:v>
                </c:pt>
                <c:pt idx="46">
                  <c:v>-676.5</c:v>
                </c:pt>
                <c:pt idx="47">
                  <c:v>-676.5</c:v>
                </c:pt>
                <c:pt idx="48">
                  <c:v>-676.5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56-4440-938D-BFC37C75CA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-4786</c:v>
                </c:pt>
                <c:pt idx="1">
                  <c:v>-4785</c:v>
                </c:pt>
                <c:pt idx="2">
                  <c:v>-4784</c:v>
                </c:pt>
                <c:pt idx="3">
                  <c:v>-4765</c:v>
                </c:pt>
                <c:pt idx="4">
                  <c:v>-4748.5</c:v>
                </c:pt>
                <c:pt idx="5">
                  <c:v>-4629.5</c:v>
                </c:pt>
                <c:pt idx="6">
                  <c:v>-4628.5</c:v>
                </c:pt>
                <c:pt idx="7">
                  <c:v>-4620</c:v>
                </c:pt>
                <c:pt idx="8">
                  <c:v>-4619</c:v>
                </c:pt>
                <c:pt idx="9">
                  <c:v>-4535.5</c:v>
                </c:pt>
                <c:pt idx="10">
                  <c:v>-4508.5</c:v>
                </c:pt>
                <c:pt idx="11">
                  <c:v>-4507.5</c:v>
                </c:pt>
                <c:pt idx="12">
                  <c:v>-4497</c:v>
                </c:pt>
                <c:pt idx="13">
                  <c:v>-4496</c:v>
                </c:pt>
                <c:pt idx="14">
                  <c:v>-4283.5</c:v>
                </c:pt>
                <c:pt idx="15">
                  <c:v>-4268</c:v>
                </c:pt>
                <c:pt idx="16">
                  <c:v>-3786</c:v>
                </c:pt>
                <c:pt idx="17">
                  <c:v>-2915</c:v>
                </c:pt>
                <c:pt idx="18">
                  <c:v>-2915</c:v>
                </c:pt>
                <c:pt idx="19">
                  <c:v>-2915</c:v>
                </c:pt>
                <c:pt idx="20">
                  <c:v>-2915</c:v>
                </c:pt>
                <c:pt idx="21">
                  <c:v>-2914</c:v>
                </c:pt>
                <c:pt idx="22">
                  <c:v>-2914</c:v>
                </c:pt>
                <c:pt idx="23">
                  <c:v>-2914</c:v>
                </c:pt>
                <c:pt idx="24">
                  <c:v>-2914</c:v>
                </c:pt>
                <c:pt idx="25">
                  <c:v>-2912</c:v>
                </c:pt>
                <c:pt idx="26">
                  <c:v>-2912</c:v>
                </c:pt>
                <c:pt idx="27">
                  <c:v>-2912</c:v>
                </c:pt>
                <c:pt idx="28">
                  <c:v>-2912</c:v>
                </c:pt>
                <c:pt idx="29">
                  <c:v>-2890</c:v>
                </c:pt>
                <c:pt idx="30">
                  <c:v>-2890</c:v>
                </c:pt>
                <c:pt idx="31">
                  <c:v>-2890</c:v>
                </c:pt>
                <c:pt idx="32">
                  <c:v>-2890</c:v>
                </c:pt>
                <c:pt idx="33">
                  <c:v>-2778.5</c:v>
                </c:pt>
                <c:pt idx="34">
                  <c:v>-2777</c:v>
                </c:pt>
                <c:pt idx="35">
                  <c:v>-2777</c:v>
                </c:pt>
                <c:pt idx="36">
                  <c:v>-2777</c:v>
                </c:pt>
                <c:pt idx="37">
                  <c:v>-2777</c:v>
                </c:pt>
                <c:pt idx="38">
                  <c:v>-2394.5</c:v>
                </c:pt>
                <c:pt idx="39">
                  <c:v>-2394.5</c:v>
                </c:pt>
                <c:pt idx="40">
                  <c:v>-2394.5</c:v>
                </c:pt>
                <c:pt idx="41">
                  <c:v>-677.5</c:v>
                </c:pt>
                <c:pt idx="42">
                  <c:v>-677.5</c:v>
                </c:pt>
                <c:pt idx="43">
                  <c:v>-677.5</c:v>
                </c:pt>
                <c:pt idx="44">
                  <c:v>-677.5</c:v>
                </c:pt>
                <c:pt idx="45">
                  <c:v>-676.5</c:v>
                </c:pt>
                <c:pt idx="46">
                  <c:v>-676.5</c:v>
                </c:pt>
                <c:pt idx="47">
                  <c:v>-676.5</c:v>
                </c:pt>
                <c:pt idx="48">
                  <c:v>-676.5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56-4440-938D-BFC37C75CA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-4786</c:v>
                </c:pt>
                <c:pt idx="1">
                  <c:v>-4785</c:v>
                </c:pt>
                <c:pt idx="2">
                  <c:v>-4784</c:v>
                </c:pt>
                <c:pt idx="3">
                  <c:v>-4765</c:v>
                </c:pt>
                <c:pt idx="4">
                  <c:v>-4748.5</c:v>
                </c:pt>
                <c:pt idx="5">
                  <c:v>-4629.5</c:v>
                </c:pt>
                <c:pt idx="6">
                  <c:v>-4628.5</c:v>
                </c:pt>
                <c:pt idx="7">
                  <c:v>-4620</c:v>
                </c:pt>
                <c:pt idx="8">
                  <c:v>-4619</c:v>
                </c:pt>
                <c:pt idx="9">
                  <c:v>-4535.5</c:v>
                </c:pt>
                <c:pt idx="10">
                  <c:v>-4508.5</c:v>
                </c:pt>
                <c:pt idx="11">
                  <c:v>-4507.5</c:v>
                </c:pt>
                <c:pt idx="12">
                  <c:v>-4497</c:v>
                </c:pt>
                <c:pt idx="13">
                  <c:v>-4496</c:v>
                </c:pt>
                <c:pt idx="14">
                  <c:v>-4283.5</c:v>
                </c:pt>
                <c:pt idx="15">
                  <c:v>-4268</c:v>
                </c:pt>
                <c:pt idx="16">
                  <c:v>-3786</c:v>
                </c:pt>
                <c:pt idx="17">
                  <c:v>-2915</c:v>
                </c:pt>
                <c:pt idx="18">
                  <c:v>-2915</c:v>
                </c:pt>
                <c:pt idx="19">
                  <c:v>-2915</c:v>
                </c:pt>
                <c:pt idx="20">
                  <c:v>-2915</c:v>
                </c:pt>
                <c:pt idx="21">
                  <c:v>-2914</c:v>
                </c:pt>
                <c:pt idx="22">
                  <c:v>-2914</c:v>
                </c:pt>
                <c:pt idx="23">
                  <c:v>-2914</c:v>
                </c:pt>
                <c:pt idx="24">
                  <c:v>-2914</c:v>
                </c:pt>
                <c:pt idx="25">
                  <c:v>-2912</c:v>
                </c:pt>
                <c:pt idx="26">
                  <c:v>-2912</c:v>
                </c:pt>
                <c:pt idx="27">
                  <c:v>-2912</c:v>
                </c:pt>
                <c:pt idx="28">
                  <c:v>-2912</c:v>
                </c:pt>
                <c:pt idx="29">
                  <c:v>-2890</c:v>
                </c:pt>
                <c:pt idx="30">
                  <c:v>-2890</c:v>
                </c:pt>
                <c:pt idx="31">
                  <c:v>-2890</c:v>
                </c:pt>
                <c:pt idx="32">
                  <c:v>-2890</c:v>
                </c:pt>
                <c:pt idx="33">
                  <c:v>-2778.5</c:v>
                </c:pt>
                <c:pt idx="34">
                  <c:v>-2777</c:v>
                </c:pt>
                <c:pt idx="35">
                  <c:v>-2777</c:v>
                </c:pt>
                <c:pt idx="36">
                  <c:v>-2777</c:v>
                </c:pt>
                <c:pt idx="37">
                  <c:v>-2777</c:v>
                </c:pt>
                <c:pt idx="38">
                  <c:v>-2394.5</c:v>
                </c:pt>
                <c:pt idx="39">
                  <c:v>-2394.5</c:v>
                </c:pt>
                <c:pt idx="40">
                  <c:v>-2394.5</c:v>
                </c:pt>
                <c:pt idx="41">
                  <c:v>-677.5</c:v>
                </c:pt>
                <c:pt idx="42">
                  <c:v>-677.5</c:v>
                </c:pt>
                <c:pt idx="43">
                  <c:v>-677.5</c:v>
                </c:pt>
                <c:pt idx="44">
                  <c:v>-677.5</c:v>
                </c:pt>
                <c:pt idx="45">
                  <c:v>-676.5</c:v>
                </c:pt>
                <c:pt idx="46">
                  <c:v>-676.5</c:v>
                </c:pt>
                <c:pt idx="47">
                  <c:v>-676.5</c:v>
                </c:pt>
                <c:pt idx="48">
                  <c:v>-676.5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56-4440-938D-BFC37C75CA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-4786</c:v>
                </c:pt>
                <c:pt idx="1">
                  <c:v>-4785</c:v>
                </c:pt>
                <c:pt idx="2">
                  <c:v>-4784</c:v>
                </c:pt>
                <c:pt idx="3">
                  <c:v>-4765</c:v>
                </c:pt>
                <c:pt idx="4">
                  <c:v>-4748.5</c:v>
                </c:pt>
                <c:pt idx="5">
                  <c:v>-4629.5</c:v>
                </c:pt>
                <c:pt idx="6">
                  <c:v>-4628.5</c:v>
                </c:pt>
                <c:pt idx="7">
                  <c:v>-4620</c:v>
                </c:pt>
                <c:pt idx="8">
                  <c:v>-4619</c:v>
                </c:pt>
                <c:pt idx="9">
                  <c:v>-4535.5</c:v>
                </c:pt>
                <c:pt idx="10">
                  <c:v>-4508.5</c:v>
                </c:pt>
                <c:pt idx="11">
                  <c:v>-4507.5</c:v>
                </c:pt>
                <c:pt idx="12">
                  <c:v>-4497</c:v>
                </c:pt>
                <c:pt idx="13">
                  <c:v>-4496</c:v>
                </c:pt>
                <c:pt idx="14">
                  <c:v>-4283.5</c:v>
                </c:pt>
                <c:pt idx="15">
                  <c:v>-4268</c:v>
                </c:pt>
                <c:pt idx="16">
                  <c:v>-3786</c:v>
                </c:pt>
                <c:pt idx="17">
                  <c:v>-2915</c:v>
                </c:pt>
                <c:pt idx="18">
                  <c:v>-2915</c:v>
                </c:pt>
                <c:pt idx="19">
                  <c:v>-2915</c:v>
                </c:pt>
                <c:pt idx="20">
                  <c:v>-2915</c:v>
                </c:pt>
                <c:pt idx="21">
                  <c:v>-2914</c:v>
                </c:pt>
                <c:pt idx="22">
                  <c:v>-2914</c:v>
                </c:pt>
                <c:pt idx="23">
                  <c:v>-2914</c:v>
                </c:pt>
                <c:pt idx="24">
                  <c:v>-2914</c:v>
                </c:pt>
                <c:pt idx="25">
                  <c:v>-2912</c:v>
                </c:pt>
                <c:pt idx="26">
                  <c:v>-2912</c:v>
                </c:pt>
                <c:pt idx="27">
                  <c:v>-2912</c:v>
                </c:pt>
                <c:pt idx="28">
                  <c:v>-2912</c:v>
                </c:pt>
                <c:pt idx="29">
                  <c:v>-2890</c:v>
                </c:pt>
                <c:pt idx="30">
                  <c:v>-2890</c:v>
                </c:pt>
                <c:pt idx="31">
                  <c:v>-2890</c:v>
                </c:pt>
                <c:pt idx="32">
                  <c:v>-2890</c:v>
                </c:pt>
                <c:pt idx="33">
                  <c:v>-2778.5</c:v>
                </c:pt>
                <c:pt idx="34">
                  <c:v>-2777</c:v>
                </c:pt>
                <c:pt idx="35">
                  <c:v>-2777</c:v>
                </c:pt>
                <c:pt idx="36">
                  <c:v>-2777</c:v>
                </c:pt>
                <c:pt idx="37">
                  <c:v>-2777</c:v>
                </c:pt>
                <c:pt idx="38">
                  <c:v>-2394.5</c:v>
                </c:pt>
                <c:pt idx="39">
                  <c:v>-2394.5</c:v>
                </c:pt>
                <c:pt idx="40">
                  <c:v>-2394.5</c:v>
                </c:pt>
                <c:pt idx="41">
                  <c:v>-677.5</c:v>
                </c:pt>
                <c:pt idx="42">
                  <c:v>-677.5</c:v>
                </c:pt>
                <c:pt idx="43">
                  <c:v>-677.5</c:v>
                </c:pt>
                <c:pt idx="44">
                  <c:v>-677.5</c:v>
                </c:pt>
                <c:pt idx="45">
                  <c:v>-676.5</c:v>
                </c:pt>
                <c:pt idx="46">
                  <c:v>-676.5</c:v>
                </c:pt>
                <c:pt idx="47">
                  <c:v>-676.5</c:v>
                </c:pt>
                <c:pt idx="48">
                  <c:v>-676.5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56-4440-938D-BFC37C75CA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1.2999999999999999E-3</c:v>
                  </c:pt>
                  <c:pt idx="18">
                    <c:v>1.1999999999999999E-3</c:v>
                  </c:pt>
                  <c:pt idx="19">
                    <c:v>1.5E-3</c:v>
                  </c:pt>
                  <c:pt idx="20">
                    <c:v>5.9999999999999995E-4</c:v>
                  </c:pt>
                  <c:pt idx="21">
                    <c:v>1.2999999999999999E-3</c:v>
                  </c:pt>
                  <c:pt idx="22">
                    <c:v>8.9999999999999998E-4</c:v>
                  </c:pt>
                  <c:pt idx="23">
                    <c:v>8.0000000000000004E-4</c:v>
                  </c:pt>
                  <c:pt idx="24">
                    <c:v>5.9999999999999995E-4</c:v>
                  </c:pt>
                  <c:pt idx="25">
                    <c:v>1.6999999999999999E-3</c:v>
                  </c:pt>
                  <c:pt idx="26">
                    <c:v>1.1999999999999999E-3</c:v>
                  </c:pt>
                  <c:pt idx="27">
                    <c:v>1E-3</c:v>
                  </c:pt>
                  <c:pt idx="28">
                    <c:v>1.1000000000000001E-3</c:v>
                  </c:pt>
                  <c:pt idx="29">
                    <c:v>1.1000000000000001E-3</c:v>
                  </c:pt>
                  <c:pt idx="30">
                    <c:v>1.1999999999999999E-3</c:v>
                  </c:pt>
                  <c:pt idx="31">
                    <c:v>1E-3</c:v>
                  </c:pt>
                  <c:pt idx="32">
                    <c:v>6.9999999999999999E-4</c:v>
                  </c:pt>
                  <c:pt idx="33">
                    <c:v>1.1999999999999999E-3</c:v>
                  </c:pt>
                  <c:pt idx="34">
                    <c:v>8.0000000000000004E-4</c:v>
                  </c:pt>
                  <c:pt idx="35">
                    <c:v>8.9999999999999998E-4</c:v>
                  </c:pt>
                  <c:pt idx="36">
                    <c:v>1.6999999999999999E-3</c:v>
                  </c:pt>
                  <c:pt idx="37">
                    <c:v>6.9999999999999999E-4</c:v>
                  </c:pt>
                  <c:pt idx="38">
                    <c:v>1.1999999999999999E-3</c:v>
                  </c:pt>
                  <c:pt idx="39">
                    <c:v>2.2000000000000001E-3</c:v>
                  </c:pt>
                  <c:pt idx="40">
                    <c:v>3.0000000000000001E-3</c:v>
                  </c:pt>
                  <c:pt idx="41">
                    <c:v>2E-3</c:v>
                  </c:pt>
                  <c:pt idx="42">
                    <c:v>2.3E-3</c:v>
                  </c:pt>
                  <c:pt idx="43">
                    <c:v>1.8E-3</c:v>
                  </c:pt>
                  <c:pt idx="44">
                    <c:v>3.2000000000000002E-3</c:v>
                  </c:pt>
                  <c:pt idx="45">
                    <c:v>1.5E-3</c:v>
                  </c:pt>
                  <c:pt idx="46">
                    <c:v>1.6999999999999999E-3</c:v>
                  </c:pt>
                  <c:pt idx="47">
                    <c:v>1E-3</c:v>
                  </c:pt>
                  <c:pt idx="4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-4786</c:v>
                </c:pt>
                <c:pt idx="1">
                  <c:v>-4785</c:v>
                </c:pt>
                <c:pt idx="2">
                  <c:v>-4784</c:v>
                </c:pt>
                <c:pt idx="3">
                  <c:v>-4765</c:v>
                </c:pt>
                <c:pt idx="4">
                  <c:v>-4748.5</c:v>
                </c:pt>
                <c:pt idx="5">
                  <c:v>-4629.5</c:v>
                </c:pt>
                <c:pt idx="6">
                  <c:v>-4628.5</c:v>
                </c:pt>
                <c:pt idx="7">
                  <c:v>-4620</c:v>
                </c:pt>
                <c:pt idx="8">
                  <c:v>-4619</c:v>
                </c:pt>
                <c:pt idx="9">
                  <c:v>-4535.5</c:v>
                </c:pt>
                <c:pt idx="10">
                  <c:v>-4508.5</c:v>
                </c:pt>
                <c:pt idx="11">
                  <c:v>-4507.5</c:v>
                </c:pt>
                <c:pt idx="12">
                  <c:v>-4497</c:v>
                </c:pt>
                <c:pt idx="13">
                  <c:v>-4496</c:v>
                </c:pt>
                <c:pt idx="14">
                  <c:v>-4283.5</c:v>
                </c:pt>
                <c:pt idx="15">
                  <c:v>-4268</c:v>
                </c:pt>
                <c:pt idx="16">
                  <c:v>-3786</c:v>
                </c:pt>
                <c:pt idx="17">
                  <c:v>-2915</c:v>
                </c:pt>
                <c:pt idx="18">
                  <c:v>-2915</c:v>
                </c:pt>
                <c:pt idx="19">
                  <c:v>-2915</c:v>
                </c:pt>
                <c:pt idx="20">
                  <c:v>-2915</c:v>
                </c:pt>
                <c:pt idx="21">
                  <c:v>-2914</c:v>
                </c:pt>
                <c:pt idx="22">
                  <c:v>-2914</c:v>
                </c:pt>
                <c:pt idx="23">
                  <c:v>-2914</c:v>
                </c:pt>
                <c:pt idx="24">
                  <c:v>-2914</c:v>
                </c:pt>
                <c:pt idx="25">
                  <c:v>-2912</c:v>
                </c:pt>
                <c:pt idx="26">
                  <c:v>-2912</c:v>
                </c:pt>
                <c:pt idx="27">
                  <c:v>-2912</c:v>
                </c:pt>
                <c:pt idx="28">
                  <c:v>-2912</c:v>
                </c:pt>
                <c:pt idx="29">
                  <c:v>-2890</c:v>
                </c:pt>
                <c:pt idx="30">
                  <c:v>-2890</c:v>
                </c:pt>
                <c:pt idx="31">
                  <c:v>-2890</c:v>
                </c:pt>
                <c:pt idx="32">
                  <c:v>-2890</c:v>
                </c:pt>
                <c:pt idx="33">
                  <c:v>-2778.5</c:v>
                </c:pt>
                <c:pt idx="34">
                  <c:v>-2777</c:v>
                </c:pt>
                <c:pt idx="35">
                  <c:v>-2777</c:v>
                </c:pt>
                <c:pt idx="36">
                  <c:v>-2777</c:v>
                </c:pt>
                <c:pt idx="37">
                  <c:v>-2777</c:v>
                </c:pt>
                <c:pt idx="38">
                  <c:v>-2394.5</c:v>
                </c:pt>
                <c:pt idx="39">
                  <c:v>-2394.5</c:v>
                </c:pt>
                <c:pt idx="40">
                  <c:v>-2394.5</c:v>
                </c:pt>
                <c:pt idx="41">
                  <c:v>-677.5</c:v>
                </c:pt>
                <c:pt idx="42">
                  <c:v>-677.5</c:v>
                </c:pt>
                <c:pt idx="43">
                  <c:v>-677.5</c:v>
                </c:pt>
                <c:pt idx="44">
                  <c:v>-677.5</c:v>
                </c:pt>
                <c:pt idx="45">
                  <c:v>-676.5</c:v>
                </c:pt>
                <c:pt idx="46">
                  <c:v>-676.5</c:v>
                </c:pt>
                <c:pt idx="47">
                  <c:v>-676.5</c:v>
                </c:pt>
                <c:pt idx="48">
                  <c:v>-676.5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56-4440-938D-BFC37C75CA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-4786</c:v>
                </c:pt>
                <c:pt idx="1">
                  <c:v>-4785</c:v>
                </c:pt>
                <c:pt idx="2">
                  <c:v>-4784</c:v>
                </c:pt>
                <c:pt idx="3">
                  <c:v>-4765</c:v>
                </c:pt>
                <c:pt idx="4">
                  <c:v>-4748.5</c:v>
                </c:pt>
                <c:pt idx="5">
                  <c:v>-4629.5</c:v>
                </c:pt>
                <c:pt idx="6">
                  <c:v>-4628.5</c:v>
                </c:pt>
                <c:pt idx="7">
                  <c:v>-4620</c:v>
                </c:pt>
                <c:pt idx="8">
                  <c:v>-4619</c:v>
                </c:pt>
                <c:pt idx="9">
                  <c:v>-4535.5</c:v>
                </c:pt>
                <c:pt idx="10">
                  <c:v>-4508.5</c:v>
                </c:pt>
                <c:pt idx="11">
                  <c:v>-4507.5</c:v>
                </c:pt>
                <c:pt idx="12">
                  <c:v>-4497</c:v>
                </c:pt>
                <c:pt idx="13">
                  <c:v>-4496</c:v>
                </c:pt>
                <c:pt idx="14">
                  <c:v>-4283.5</c:v>
                </c:pt>
                <c:pt idx="15">
                  <c:v>-4268</c:v>
                </c:pt>
                <c:pt idx="16">
                  <c:v>-3786</c:v>
                </c:pt>
                <c:pt idx="17">
                  <c:v>-2915</c:v>
                </c:pt>
                <c:pt idx="18">
                  <c:v>-2915</c:v>
                </c:pt>
                <c:pt idx="19">
                  <c:v>-2915</c:v>
                </c:pt>
                <c:pt idx="20">
                  <c:v>-2915</c:v>
                </c:pt>
                <c:pt idx="21">
                  <c:v>-2914</c:v>
                </c:pt>
                <c:pt idx="22">
                  <c:v>-2914</c:v>
                </c:pt>
                <c:pt idx="23">
                  <c:v>-2914</c:v>
                </c:pt>
                <c:pt idx="24">
                  <c:v>-2914</c:v>
                </c:pt>
                <c:pt idx="25">
                  <c:v>-2912</c:v>
                </c:pt>
                <c:pt idx="26">
                  <c:v>-2912</c:v>
                </c:pt>
                <c:pt idx="27">
                  <c:v>-2912</c:v>
                </c:pt>
                <c:pt idx="28">
                  <c:v>-2912</c:v>
                </c:pt>
                <c:pt idx="29">
                  <c:v>-2890</c:v>
                </c:pt>
                <c:pt idx="30">
                  <c:v>-2890</c:v>
                </c:pt>
                <c:pt idx="31">
                  <c:v>-2890</c:v>
                </c:pt>
                <c:pt idx="32">
                  <c:v>-2890</c:v>
                </c:pt>
                <c:pt idx="33">
                  <c:v>-2778.5</c:v>
                </c:pt>
                <c:pt idx="34">
                  <c:v>-2777</c:v>
                </c:pt>
                <c:pt idx="35">
                  <c:v>-2777</c:v>
                </c:pt>
                <c:pt idx="36">
                  <c:v>-2777</c:v>
                </c:pt>
                <c:pt idx="37">
                  <c:v>-2777</c:v>
                </c:pt>
                <c:pt idx="38">
                  <c:v>-2394.5</c:v>
                </c:pt>
                <c:pt idx="39">
                  <c:v>-2394.5</c:v>
                </c:pt>
                <c:pt idx="40">
                  <c:v>-2394.5</c:v>
                </c:pt>
                <c:pt idx="41">
                  <c:v>-677.5</c:v>
                </c:pt>
                <c:pt idx="42">
                  <c:v>-677.5</c:v>
                </c:pt>
                <c:pt idx="43">
                  <c:v>-677.5</c:v>
                </c:pt>
                <c:pt idx="44">
                  <c:v>-677.5</c:v>
                </c:pt>
                <c:pt idx="45">
                  <c:v>-676.5</c:v>
                </c:pt>
                <c:pt idx="46">
                  <c:v>-676.5</c:v>
                </c:pt>
                <c:pt idx="47">
                  <c:v>-676.5</c:v>
                </c:pt>
                <c:pt idx="48">
                  <c:v>-676.5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4.0254969317354096E-2</c:v>
                </c:pt>
                <c:pt idx="1">
                  <c:v>4.0240076656293901E-2</c:v>
                </c:pt>
                <c:pt idx="2">
                  <c:v>4.0225183995233706E-2</c:v>
                </c:pt>
                <c:pt idx="3">
                  <c:v>3.9942223435090039E-2</c:v>
                </c:pt>
                <c:pt idx="4">
                  <c:v>3.9696494527596847E-2</c:v>
                </c:pt>
                <c:pt idx="5">
                  <c:v>3.7924267861433873E-2</c:v>
                </c:pt>
                <c:pt idx="6">
                  <c:v>3.7909375200373678E-2</c:v>
                </c:pt>
                <c:pt idx="7">
                  <c:v>3.7782787581362033E-2</c:v>
                </c:pt>
                <c:pt idx="8">
                  <c:v>3.7767894920301838E-2</c:v>
                </c:pt>
                <c:pt idx="9">
                  <c:v>3.6524357721775723E-2</c:v>
                </c:pt>
                <c:pt idx="10">
                  <c:v>3.6122255873150509E-2</c:v>
                </c:pt>
                <c:pt idx="11">
                  <c:v>3.6107363212090314E-2</c:v>
                </c:pt>
                <c:pt idx="12">
                  <c:v>3.5950990270958293E-2</c:v>
                </c:pt>
                <c:pt idx="13">
                  <c:v>3.5936097609898097E-2</c:v>
                </c:pt>
                <c:pt idx="14">
                  <c:v>3.2771407134607057E-2</c:v>
                </c:pt>
                <c:pt idx="15">
                  <c:v>3.2540570888174074E-2</c:v>
                </c:pt>
                <c:pt idx="16">
                  <c:v>2.5362308257160994E-2</c:v>
                </c:pt>
                <c:pt idx="17">
                  <c:v>1.2390800473732803E-2</c:v>
                </c:pt>
                <c:pt idx="18">
                  <c:v>1.2390800473732803E-2</c:v>
                </c:pt>
                <c:pt idx="19">
                  <c:v>1.2390800473732803E-2</c:v>
                </c:pt>
                <c:pt idx="20">
                  <c:v>1.2390800473732803E-2</c:v>
                </c:pt>
                <c:pt idx="21">
                  <c:v>1.2375907812672608E-2</c:v>
                </c:pt>
                <c:pt idx="22">
                  <c:v>1.2375907812672608E-2</c:v>
                </c:pt>
                <c:pt idx="23">
                  <c:v>1.2375907812672608E-2</c:v>
                </c:pt>
                <c:pt idx="24">
                  <c:v>1.2375907812672608E-2</c:v>
                </c:pt>
                <c:pt idx="25">
                  <c:v>1.2346122490552225E-2</c:v>
                </c:pt>
                <c:pt idx="26">
                  <c:v>1.2346122490552225E-2</c:v>
                </c:pt>
                <c:pt idx="27">
                  <c:v>1.2346122490552225E-2</c:v>
                </c:pt>
                <c:pt idx="28">
                  <c:v>1.2346122490552225E-2</c:v>
                </c:pt>
                <c:pt idx="29">
                  <c:v>1.2018483947227973E-2</c:v>
                </c:pt>
                <c:pt idx="30">
                  <c:v>1.2018483947227973E-2</c:v>
                </c:pt>
                <c:pt idx="31">
                  <c:v>1.2018483947227973E-2</c:v>
                </c:pt>
                <c:pt idx="32">
                  <c:v>1.2018483947227973E-2</c:v>
                </c:pt>
                <c:pt idx="33">
                  <c:v>1.0357952239016442E-2</c:v>
                </c:pt>
                <c:pt idx="34">
                  <c:v>1.0335613247426156E-2</c:v>
                </c:pt>
                <c:pt idx="35">
                  <c:v>1.0335613247426156E-2</c:v>
                </c:pt>
                <c:pt idx="36">
                  <c:v>1.0335613247426156E-2</c:v>
                </c:pt>
                <c:pt idx="37">
                  <c:v>1.0335613247426156E-2</c:v>
                </c:pt>
                <c:pt idx="38">
                  <c:v>4.6391703919022934E-3</c:v>
                </c:pt>
                <c:pt idx="39">
                  <c:v>4.6391703919022934E-3</c:v>
                </c:pt>
                <c:pt idx="40">
                  <c:v>4.6391703919022934E-3</c:v>
                </c:pt>
                <c:pt idx="41">
                  <c:v>-2.0931528648449257E-2</c:v>
                </c:pt>
                <c:pt idx="42">
                  <c:v>-2.0931528648449257E-2</c:v>
                </c:pt>
                <c:pt idx="43">
                  <c:v>-2.0931528648449257E-2</c:v>
                </c:pt>
                <c:pt idx="44">
                  <c:v>-2.0931528648449257E-2</c:v>
                </c:pt>
                <c:pt idx="45">
                  <c:v>-2.0946421309509449E-2</c:v>
                </c:pt>
                <c:pt idx="46">
                  <c:v>-2.0946421309509449E-2</c:v>
                </c:pt>
                <c:pt idx="47">
                  <c:v>-2.0946421309509449E-2</c:v>
                </c:pt>
                <c:pt idx="48">
                  <c:v>-2.0946421309509449E-2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56-4440-938D-BFC37C75CAE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-4786</c:v>
                </c:pt>
                <c:pt idx="1">
                  <c:v>-4785</c:v>
                </c:pt>
                <c:pt idx="2">
                  <c:v>-4784</c:v>
                </c:pt>
                <c:pt idx="3">
                  <c:v>-4765</c:v>
                </c:pt>
                <c:pt idx="4">
                  <c:v>-4748.5</c:v>
                </c:pt>
                <c:pt idx="5">
                  <c:v>-4629.5</c:v>
                </c:pt>
                <c:pt idx="6">
                  <c:v>-4628.5</c:v>
                </c:pt>
                <c:pt idx="7">
                  <c:v>-4620</c:v>
                </c:pt>
                <c:pt idx="8">
                  <c:v>-4619</c:v>
                </c:pt>
                <c:pt idx="9">
                  <c:v>-4535.5</c:v>
                </c:pt>
                <c:pt idx="10">
                  <c:v>-4508.5</c:v>
                </c:pt>
                <c:pt idx="11">
                  <c:v>-4507.5</c:v>
                </c:pt>
                <c:pt idx="12">
                  <c:v>-4497</c:v>
                </c:pt>
                <c:pt idx="13">
                  <c:v>-4496</c:v>
                </c:pt>
                <c:pt idx="14">
                  <c:v>-4283.5</c:v>
                </c:pt>
                <c:pt idx="15">
                  <c:v>-4268</c:v>
                </c:pt>
                <c:pt idx="16">
                  <c:v>-3786</c:v>
                </c:pt>
                <c:pt idx="17">
                  <c:v>-2915</c:v>
                </c:pt>
                <c:pt idx="18">
                  <c:v>-2915</c:v>
                </c:pt>
                <c:pt idx="19">
                  <c:v>-2915</c:v>
                </c:pt>
                <c:pt idx="20">
                  <c:v>-2915</c:v>
                </c:pt>
                <c:pt idx="21">
                  <c:v>-2914</c:v>
                </c:pt>
                <c:pt idx="22">
                  <c:v>-2914</c:v>
                </c:pt>
                <c:pt idx="23">
                  <c:v>-2914</c:v>
                </c:pt>
                <c:pt idx="24">
                  <c:v>-2914</c:v>
                </c:pt>
                <c:pt idx="25">
                  <c:v>-2912</c:v>
                </c:pt>
                <c:pt idx="26">
                  <c:v>-2912</c:v>
                </c:pt>
                <c:pt idx="27">
                  <c:v>-2912</c:v>
                </c:pt>
                <c:pt idx="28">
                  <c:v>-2912</c:v>
                </c:pt>
                <c:pt idx="29">
                  <c:v>-2890</c:v>
                </c:pt>
                <c:pt idx="30">
                  <c:v>-2890</c:v>
                </c:pt>
                <c:pt idx="31">
                  <c:v>-2890</c:v>
                </c:pt>
                <c:pt idx="32">
                  <c:v>-2890</c:v>
                </c:pt>
                <c:pt idx="33">
                  <c:v>-2778.5</c:v>
                </c:pt>
                <c:pt idx="34">
                  <c:v>-2777</c:v>
                </c:pt>
                <c:pt idx="35">
                  <c:v>-2777</c:v>
                </c:pt>
                <c:pt idx="36">
                  <c:v>-2777</c:v>
                </c:pt>
                <c:pt idx="37">
                  <c:v>-2777</c:v>
                </c:pt>
                <c:pt idx="38">
                  <c:v>-2394.5</c:v>
                </c:pt>
                <c:pt idx="39">
                  <c:v>-2394.5</c:v>
                </c:pt>
                <c:pt idx="40">
                  <c:v>-2394.5</c:v>
                </c:pt>
                <c:pt idx="41">
                  <c:v>-677.5</c:v>
                </c:pt>
                <c:pt idx="42">
                  <c:v>-677.5</c:v>
                </c:pt>
                <c:pt idx="43">
                  <c:v>-677.5</c:v>
                </c:pt>
                <c:pt idx="44">
                  <c:v>-677.5</c:v>
                </c:pt>
                <c:pt idx="45">
                  <c:v>-676.5</c:v>
                </c:pt>
                <c:pt idx="46">
                  <c:v>-676.5</c:v>
                </c:pt>
                <c:pt idx="47">
                  <c:v>-676.5</c:v>
                </c:pt>
                <c:pt idx="48">
                  <c:v>-676.5</c:v>
                </c:pt>
              </c:numCache>
            </c:numRef>
          </c:xVal>
          <c:yVal>
            <c:numRef>
              <c:f>Active!$R$21:$R$983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56-4440-938D-BFC37C75C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08104"/>
        <c:axId val="1"/>
      </c:scatterChart>
      <c:valAx>
        <c:axId val="69140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0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398496240601504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0CDE20-4B4C-2D07-DAF6-FD4811F5B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24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0" t="s">
        <v>42</v>
      </c>
      <c r="F1" t="s">
        <v>44</v>
      </c>
    </row>
    <row r="2" spans="1:7" x14ac:dyDescent="0.2">
      <c r="A2" t="s">
        <v>23</v>
      </c>
      <c r="B2" t="s">
        <v>45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41329.989439999998</v>
      </c>
      <c r="D4" s="9">
        <v>1.4752160000000001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52500.406000000003</v>
      </c>
      <c r="D7" s="31" t="s">
        <v>46</v>
      </c>
    </row>
    <row r="8" spans="1:7" x14ac:dyDescent="0.2">
      <c r="A8" t="s">
        <v>3</v>
      </c>
      <c r="C8" s="34">
        <v>2.9504600000000001</v>
      </c>
      <c r="D8" s="31" t="s">
        <v>46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INTERCEPT(INDIRECT($G$11):G976,INDIRECT($F$11):F976)</f>
        <v>-3.1021306516730081E-2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SLOPE(INDIRECT($G$11):G976,INDIRECT($F$11):F976)</f>
        <v>-1.4892661060193099E-5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60326.756746874998</v>
      </c>
    </row>
    <row r="15" spans="1:7" x14ac:dyDescent="0.2">
      <c r="A15" s="14" t="s">
        <v>17</v>
      </c>
      <c r="B15" s="12"/>
      <c r="C15" s="15">
        <f ca="1">(C7+C11)+(C8+C12)*INT(MAX(F21:F3517))</f>
        <v>50502.923641025023</v>
      </c>
      <c r="D15" s="16" t="s">
        <v>40</v>
      </c>
      <c r="E15" s="17">
        <f ca="1">ROUND(2*(E14-$C$7)/$C$8,0)/2+E13</f>
        <v>2653.5</v>
      </c>
    </row>
    <row r="16" spans="1:7" x14ac:dyDescent="0.2">
      <c r="A16" s="18" t="s">
        <v>4</v>
      </c>
      <c r="B16" s="12"/>
      <c r="C16" s="19">
        <f ca="1">+C8+C12</f>
        <v>2.9504451073389397</v>
      </c>
      <c r="D16" s="16" t="s">
        <v>33</v>
      </c>
      <c r="E16" s="26">
        <f ca="1">ROUND(2*(E14-$C$15)/$C$16,0)/2+E13</f>
        <v>3330.5</v>
      </c>
    </row>
    <row r="17" spans="1:19" ht="13.5" thickBot="1" x14ac:dyDescent="0.25">
      <c r="A17" s="16" t="s">
        <v>29</v>
      </c>
      <c r="B17" s="12"/>
      <c r="C17" s="12">
        <f>COUNT(C21:C2175)</f>
        <v>49</v>
      </c>
      <c r="D17" s="16" t="s">
        <v>34</v>
      </c>
      <c r="E17" s="20">
        <f ca="1">+$C$15+$C$16*E16-15018.5-$C$9/24</f>
        <v>45311.2769043507</v>
      </c>
    </row>
    <row r="18" spans="1:19" ht="14.25" thickTop="1" thickBot="1" x14ac:dyDescent="0.25">
      <c r="A18" s="18" t="s">
        <v>5</v>
      </c>
      <c r="B18" s="12"/>
      <c r="C18" s="21">
        <f ca="1">+C15</f>
        <v>50502.923641025023</v>
      </c>
      <c r="D18" s="22">
        <f ca="1">+C16</f>
        <v>2.9504451073389397</v>
      </c>
      <c r="E18" s="23" t="s">
        <v>35</v>
      </c>
    </row>
    <row r="19" spans="1:19" ht="13.5" thickTop="1" x14ac:dyDescent="0.2">
      <c r="A19" s="27" t="s">
        <v>36</v>
      </c>
      <c r="E19" s="28">
        <v>21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9" x14ac:dyDescent="0.2">
      <c r="A21" s="32" t="s">
        <v>49</v>
      </c>
      <c r="B21" s="33" t="s">
        <v>48</v>
      </c>
      <c r="C21" s="32">
        <v>38379.542000000001</v>
      </c>
      <c r="D21" s="32" t="s">
        <v>50</v>
      </c>
      <c r="E21">
        <f t="shared" ref="E21:E52" si="0">+(C21-C$7)/C$8</f>
        <v>-4785.9872697816618</v>
      </c>
      <c r="F21">
        <f t="shared" ref="F21:F52" si="1">ROUND(2*E21,0)/2</f>
        <v>-4786</v>
      </c>
      <c r="G21">
        <f t="shared" ref="G21:G52" si="2">+C21-(C$7+F21*C$8)</f>
        <v>3.7559999997029081E-2</v>
      </c>
      <c r="I21">
        <f t="shared" ref="I21:I36" si="3">+G21</f>
        <v>3.7559999997029081E-2</v>
      </c>
      <c r="O21">
        <f t="shared" ref="O21:O52" ca="1" si="4">+C$11+C$12*$F21</f>
        <v>4.0254969317354096E-2</v>
      </c>
      <c r="Q21" s="2">
        <f t="shared" ref="Q21:Q52" si="5">+C21-15018.5</f>
        <v>23361.042000000001</v>
      </c>
    </row>
    <row r="22" spans="1:19" x14ac:dyDescent="0.2">
      <c r="A22" s="32" t="s">
        <v>49</v>
      </c>
      <c r="B22" s="33" t="s">
        <v>48</v>
      </c>
      <c r="C22" s="32">
        <v>38382.544999999998</v>
      </c>
      <c r="D22" s="32" t="s">
        <v>50</v>
      </c>
      <c r="E22">
        <f t="shared" si="0"/>
        <v>-4784.9694623889172</v>
      </c>
      <c r="F22">
        <f t="shared" si="1"/>
        <v>-4785</v>
      </c>
      <c r="G22">
        <f t="shared" si="2"/>
        <v>9.0099999993981328E-2</v>
      </c>
      <c r="I22">
        <f t="shared" si="3"/>
        <v>9.0099999993981328E-2</v>
      </c>
      <c r="O22">
        <f t="shared" ca="1" si="4"/>
        <v>4.0240076656293901E-2</v>
      </c>
      <c r="Q22" s="2">
        <f t="shared" si="5"/>
        <v>23364.044999999998</v>
      </c>
      <c r="S22" t="s">
        <v>52</v>
      </c>
    </row>
    <row r="23" spans="1:19" x14ac:dyDescent="0.2">
      <c r="A23" s="32" t="s">
        <v>49</v>
      </c>
      <c r="B23" s="33" t="s">
        <v>48</v>
      </c>
      <c r="C23" s="32">
        <v>38385.542999999998</v>
      </c>
      <c r="D23" s="32" t="s">
        <v>50</v>
      </c>
      <c r="E23">
        <f t="shared" si="0"/>
        <v>-4783.9533496471749</v>
      </c>
      <c r="F23">
        <f t="shared" si="1"/>
        <v>-4784</v>
      </c>
      <c r="G23">
        <f t="shared" si="2"/>
        <v>0.13763999999355292</v>
      </c>
      <c r="I23">
        <f t="shared" si="3"/>
        <v>0.13763999999355292</v>
      </c>
      <c r="O23">
        <f t="shared" ca="1" si="4"/>
        <v>4.0225183995233706E-2</v>
      </c>
      <c r="Q23" s="2">
        <f t="shared" si="5"/>
        <v>23367.042999999998</v>
      </c>
      <c r="S23" t="s">
        <v>52</v>
      </c>
    </row>
    <row r="24" spans="1:19" x14ac:dyDescent="0.2">
      <c r="A24" s="32" t="s">
        <v>49</v>
      </c>
      <c r="B24" s="33" t="s">
        <v>48</v>
      </c>
      <c r="C24" s="32">
        <v>38441.398999999998</v>
      </c>
      <c r="D24" s="32" t="s">
        <v>50</v>
      </c>
      <c r="E24">
        <f t="shared" si="0"/>
        <v>-4765.0220643560679</v>
      </c>
      <c r="F24">
        <f t="shared" si="1"/>
        <v>-4765</v>
      </c>
      <c r="G24">
        <f t="shared" si="2"/>
        <v>-6.5100000007078052E-2</v>
      </c>
      <c r="I24">
        <f t="shared" si="3"/>
        <v>-6.5100000007078052E-2</v>
      </c>
      <c r="O24">
        <f t="shared" ca="1" si="4"/>
        <v>3.9942223435090039E-2</v>
      </c>
      <c r="Q24" s="2">
        <f t="shared" si="5"/>
        <v>23422.898999999998</v>
      </c>
      <c r="S24" t="s">
        <v>52</v>
      </c>
    </row>
    <row r="25" spans="1:19" x14ac:dyDescent="0.2">
      <c r="A25" s="32" t="s">
        <v>49</v>
      </c>
      <c r="B25" s="33" t="s">
        <v>48</v>
      </c>
      <c r="C25" s="32">
        <v>38490.271999999997</v>
      </c>
      <c r="D25" s="32" t="s">
        <v>50</v>
      </c>
      <c r="E25">
        <f t="shared" si="0"/>
        <v>-4748.4575286565505</v>
      </c>
      <c r="F25">
        <f t="shared" si="1"/>
        <v>-4748.5</v>
      </c>
      <c r="G25">
        <f t="shared" si="2"/>
        <v>0.12530999999580672</v>
      </c>
      <c r="I25">
        <f t="shared" si="3"/>
        <v>0.12530999999580672</v>
      </c>
      <c r="O25">
        <f t="shared" ca="1" si="4"/>
        <v>3.9696494527596847E-2</v>
      </c>
      <c r="Q25" s="2">
        <f t="shared" si="5"/>
        <v>23471.771999999997</v>
      </c>
      <c r="S25" t="s">
        <v>52</v>
      </c>
    </row>
    <row r="26" spans="1:19" x14ac:dyDescent="0.2">
      <c r="A26" s="32" t="s">
        <v>49</v>
      </c>
      <c r="B26" s="33" t="s">
        <v>48</v>
      </c>
      <c r="C26" s="32">
        <v>38841.292000000001</v>
      </c>
      <c r="D26" s="32" t="s">
        <v>50</v>
      </c>
      <c r="E26">
        <f t="shared" si="0"/>
        <v>-4629.4862496017577</v>
      </c>
      <c r="F26">
        <f t="shared" si="1"/>
        <v>-4629.5</v>
      </c>
      <c r="G26">
        <f t="shared" si="2"/>
        <v>4.056999999738764E-2</v>
      </c>
      <c r="I26">
        <f t="shared" si="3"/>
        <v>4.056999999738764E-2</v>
      </c>
      <c r="O26">
        <f t="shared" ca="1" si="4"/>
        <v>3.7924267861433873E-2</v>
      </c>
      <c r="Q26" s="2">
        <f t="shared" si="5"/>
        <v>23822.792000000001</v>
      </c>
      <c r="S26" t="s">
        <v>52</v>
      </c>
    </row>
    <row r="27" spans="1:19" x14ac:dyDescent="0.2">
      <c r="A27" s="32" t="s">
        <v>49</v>
      </c>
      <c r="B27" s="33" t="s">
        <v>48</v>
      </c>
      <c r="C27" s="32">
        <v>38844.292999999998</v>
      </c>
      <c r="D27" s="32" t="s">
        <v>50</v>
      </c>
      <c r="E27">
        <f t="shared" si="0"/>
        <v>-4628.4691200694142</v>
      </c>
      <c r="F27">
        <f t="shared" si="1"/>
        <v>-4628.5</v>
      </c>
      <c r="G27">
        <f t="shared" si="2"/>
        <v>9.1109999993932433E-2</v>
      </c>
      <c r="I27">
        <f t="shared" si="3"/>
        <v>9.1109999993932433E-2</v>
      </c>
      <c r="O27">
        <f t="shared" ca="1" si="4"/>
        <v>3.7909375200373678E-2</v>
      </c>
      <c r="Q27" s="2">
        <f t="shared" si="5"/>
        <v>23825.792999999998</v>
      </c>
      <c r="S27" t="s">
        <v>52</v>
      </c>
    </row>
    <row r="28" spans="1:19" x14ac:dyDescent="0.2">
      <c r="A28" s="32" t="s">
        <v>49</v>
      </c>
      <c r="B28" s="33" t="s">
        <v>48</v>
      </c>
      <c r="C28" s="32">
        <v>38869.233</v>
      </c>
      <c r="D28" s="32" t="s">
        <v>50</v>
      </c>
      <c r="E28">
        <f t="shared" si="0"/>
        <v>-4620.0162008635953</v>
      </c>
      <c r="F28">
        <f t="shared" si="1"/>
        <v>-4620</v>
      </c>
      <c r="G28">
        <f t="shared" si="2"/>
        <v>-4.7800000000279397E-2</v>
      </c>
      <c r="I28">
        <f t="shared" si="3"/>
        <v>-4.7800000000279397E-2</v>
      </c>
      <c r="O28">
        <f t="shared" ca="1" si="4"/>
        <v>3.7782787581362033E-2</v>
      </c>
      <c r="Q28" s="2">
        <f t="shared" si="5"/>
        <v>23850.733</v>
      </c>
      <c r="S28" t="s">
        <v>52</v>
      </c>
    </row>
    <row r="29" spans="1:19" x14ac:dyDescent="0.2">
      <c r="A29" s="32" t="s">
        <v>49</v>
      </c>
      <c r="B29" s="33" t="s">
        <v>48</v>
      </c>
      <c r="C29" s="32">
        <v>38872.226999999999</v>
      </c>
      <c r="D29" s="32" t="s">
        <v>50</v>
      </c>
      <c r="E29">
        <f t="shared" si="0"/>
        <v>-4619.001443842656</v>
      </c>
      <c r="F29">
        <f t="shared" si="1"/>
        <v>-4619</v>
      </c>
      <c r="G29">
        <f t="shared" si="2"/>
        <v>-4.2600000015227124E-3</v>
      </c>
      <c r="I29">
        <f t="shared" si="3"/>
        <v>-4.2600000015227124E-3</v>
      </c>
      <c r="O29">
        <f t="shared" ca="1" si="4"/>
        <v>3.7767894920301838E-2</v>
      </c>
      <c r="Q29" s="2">
        <f t="shared" si="5"/>
        <v>23853.726999999999</v>
      </c>
      <c r="S29" t="s">
        <v>52</v>
      </c>
    </row>
    <row r="30" spans="1:19" x14ac:dyDescent="0.2">
      <c r="A30" s="32" t="s">
        <v>49</v>
      </c>
      <c r="B30" s="33" t="s">
        <v>48</v>
      </c>
      <c r="C30" s="32">
        <v>39118.542999999998</v>
      </c>
      <c r="D30" s="32" t="s">
        <v>50</v>
      </c>
      <c r="E30">
        <f t="shared" si="0"/>
        <v>-4535.5175125234728</v>
      </c>
      <c r="F30">
        <f t="shared" si="1"/>
        <v>-4535.5</v>
      </c>
      <c r="G30">
        <f t="shared" si="2"/>
        <v>-5.1670000008016359E-2</v>
      </c>
      <c r="I30">
        <f t="shared" si="3"/>
        <v>-5.1670000008016359E-2</v>
      </c>
      <c r="O30">
        <f t="shared" ca="1" si="4"/>
        <v>3.6524357721775723E-2</v>
      </c>
      <c r="Q30" s="2">
        <f t="shared" si="5"/>
        <v>24100.042999999998</v>
      </c>
      <c r="S30" t="s">
        <v>52</v>
      </c>
    </row>
    <row r="31" spans="1:19" x14ac:dyDescent="0.2">
      <c r="A31" s="32" t="s">
        <v>49</v>
      </c>
      <c r="B31" s="33" t="s">
        <v>48</v>
      </c>
      <c r="C31" s="32">
        <v>39198.313000000002</v>
      </c>
      <c r="D31" s="32" t="s">
        <v>50</v>
      </c>
      <c r="E31">
        <f t="shared" si="0"/>
        <v>-4508.481050412478</v>
      </c>
      <c r="F31">
        <f t="shared" si="1"/>
        <v>-4508.5</v>
      </c>
      <c r="G31">
        <f t="shared" si="2"/>
        <v>5.5910000002768356E-2</v>
      </c>
      <c r="I31">
        <f t="shared" si="3"/>
        <v>5.5910000002768356E-2</v>
      </c>
      <c r="O31">
        <f t="shared" ca="1" si="4"/>
        <v>3.6122255873150509E-2</v>
      </c>
      <c r="Q31" s="2">
        <f t="shared" si="5"/>
        <v>24179.813000000002</v>
      </c>
      <c r="S31" t="s">
        <v>52</v>
      </c>
    </row>
    <row r="32" spans="1:19" x14ac:dyDescent="0.2">
      <c r="A32" s="32" t="s">
        <v>49</v>
      </c>
      <c r="B32" s="33" t="s">
        <v>48</v>
      </c>
      <c r="C32" s="32">
        <v>39201.311000000002</v>
      </c>
      <c r="D32" s="32" t="s">
        <v>50</v>
      </c>
      <c r="E32">
        <f t="shared" si="0"/>
        <v>-4507.4649376707366</v>
      </c>
      <c r="F32">
        <f t="shared" si="1"/>
        <v>-4507.5</v>
      </c>
      <c r="G32">
        <f t="shared" si="2"/>
        <v>0.10344999999506399</v>
      </c>
      <c r="I32">
        <f t="shared" si="3"/>
        <v>0.10344999999506399</v>
      </c>
      <c r="O32">
        <f t="shared" ca="1" si="4"/>
        <v>3.6107363212090314E-2</v>
      </c>
      <c r="Q32" s="2">
        <f t="shared" si="5"/>
        <v>24182.811000000002</v>
      </c>
      <c r="S32" t="s">
        <v>52</v>
      </c>
    </row>
    <row r="33" spans="1:19" x14ac:dyDescent="0.2">
      <c r="A33" s="32" t="s">
        <v>49</v>
      </c>
      <c r="B33" s="33" t="s">
        <v>48</v>
      </c>
      <c r="C33" s="32">
        <v>39232.237000000001</v>
      </c>
      <c r="D33" s="32" t="s">
        <v>50</v>
      </c>
      <c r="E33">
        <f t="shared" si="0"/>
        <v>-4496.9831822834412</v>
      </c>
      <c r="F33">
        <f t="shared" si="1"/>
        <v>-4497</v>
      </c>
      <c r="G33">
        <f t="shared" si="2"/>
        <v>4.9619999997958075E-2</v>
      </c>
      <c r="I33">
        <f t="shared" si="3"/>
        <v>4.9619999997958075E-2</v>
      </c>
      <c r="O33">
        <f t="shared" ca="1" si="4"/>
        <v>3.5950990270958293E-2</v>
      </c>
      <c r="Q33" s="2">
        <f t="shared" si="5"/>
        <v>24213.737000000001</v>
      </c>
      <c r="S33" t="s">
        <v>52</v>
      </c>
    </row>
    <row r="34" spans="1:19" x14ac:dyDescent="0.2">
      <c r="A34" s="32" t="s">
        <v>49</v>
      </c>
      <c r="B34" s="33" t="s">
        <v>48</v>
      </c>
      <c r="C34" s="32">
        <v>39235.230000000003</v>
      </c>
      <c r="D34" s="32" t="s">
        <v>50</v>
      </c>
      <c r="E34">
        <f t="shared" si="0"/>
        <v>-4495.9687641927021</v>
      </c>
      <c r="F34">
        <f t="shared" si="1"/>
        <v>-4496</v>
      </c>
      <c r="G34">
        <f t="shared" si="2"/>
        <v>9.2160000000149012E-2</v>
      </c>
      <c r="I34">
        <f t="shared" si="3"/>
        <v>9.2160000000149012E-2</v>
      </c>
      <c r="O34">
        <f t="shared" ca="1" si="4"/>
        <v>3.5936097609898097E-2</v>
      </c>
      <c r="Q34" s="2">
        <f t="shared" si="5"/>
        <v>24216.730000000003</v>
      </c>
      <c r="S34" t="s">
        <v>52</v>
      </c>
    </row>
    <row r="35" spans="1:19" x14ac:dyDescent="0.2">
      <c r="A35" s="32" t="s">
        <v>49</v>
      </c>
      <c r="B35" s="33" t="s">
        <v>48</v>
      </c>
      <c r="C35" s="32">
        <v>39862.101000000002</v>
      </c>
      <c r="D35" s="32" t="s">
        <v>50</v>
      </c>
      <c r="E35">
        <f t="shared" si="0"/>
        <v>-4283.5032503406246</v>
      </c>
      <c r="F35">
        <f t="shared" si="1"/>
        <v>-4283.5</v>
      </c>
      <c r="G35">
        <f t="shared" si="2"/>
        <v>-9.5900000014808029E-3</v>
      </c>
      <c r="I35">
        <f t="shared" si="3"/>
        <v>-9.5900000014808029E-3</v>
      </c>
      <c r="O35">
        <f t="shared" ca="1" si="4"/>
        <v>3.2771407134607057E-2</v>
      </c>
      <c r="Q35" s="2">
        <f t="shared" si="5"/>
        <v>24843.601000000002</v>
      </c>
      <c r="S35" t="s">
        <v>52</v>
      </c>
    </row>
    <row r="36" spans="1:19" x14ac:dyDescent="0.2">
      <c r="A36" s="32" t="s">
        <v>49</v>
      </c>
      <c r="B36" s="33" t="s">
        <v>48</v>
      </c>
      <c r="C36" s="32">
        <v>39907.964</v>
      </c>
      <c r="D36" s="32" t="s">
        <v>50</v>
      </c>
      <c r="E36">
        <f t="shared" si="0"/>
        <v>-4267.9588945452579</v>
      </c>
      <c r="F36">
        <f t="shared" si="1"/>
        <v>-4268</v>
      </c>
      <c r="G36">
        <f t="shared" si="2"/>
        <v>0.12127999999938766</v>
      </c>
      <c r="I36">
        <f t="shared" si="3"/>
        <v>0.12127999999938766</v>
      </c>
      <c r="O36">
        <f t="shared" ca="1" si="4"/>
        <v>3.2540570888174074E-2</v>
      </c>
      <c r="Q36" s="2">
        <f t="shared" si="5"/>
        <v>24889.464</v>
      </c>
      <c r="S36" t="s">
        <v>52</v>
      </c>
    </row>
    <row r="37" spans="1:19" x14ac:dyDescent="0.2">
      <c r="A37" s="31" t="s">
        <v>41</v>
      </c>
      <c r="C37" s="10">
        <v>41329.989439999998</v>
      </c>
      <c r="D37" s="10" t="s">
        <v>13</v>
      </c>
      <c r="E37">
        <f t="shared" si="0"/>
        <v>-3785.9915267449837</v>
      </c>
      <c r="F37">
        <f t="shared" si="1"/>
        <v>-3786</v>
      </c>
      <c r="G37">
        <f t="shared" si="2"/>
        <v>2.4999999994179234E-2</v>
      </c>
      <c r="H37">
        <f>+G37</f>
        <v>2.4999999994179234E-2</v>
      </c>
      <c r="O37">
        <f t="shared" ca="1" si="4"/>
        <v>2.5362308257160994E-2</v>
      </c>
      <c r="Q37" s="2">
        <f t="shared" si="5"/>
        <v>26311.489439999998</v>
      </c>
    </row>
    <row r="38" spans="1:19" x14ac:dyDescent="0.2">
      <c r="A38" s="32" t="s">
        <v>47</v>
      </c>
      <c r="B38" s="33" t="s">
        <v>48</v>
      </c>
      <c r="C38" s="32">
        <v>43899.815000000002</v>
      </c>
      <c r="D38" s="32">
        <v>1.2999999999999999E-3</v>
      </c>
      <c r="E38">
        <f t="shared" si="0"/>
        <v>-2915.0000338930199</v>
      </c>
      <c r="F38">
        <f t="shared" si="1"/>
        <v>-2915</v>
      </c>
      <c r="G38">
        <f t="shared" si="2"/>
        <v>-9.9999997473787516E-5</v>
      </c>
      <c r="I38">
        <f t="shared" ref="I38:I69" si="6">+G38</f>
        <v>-9.9999997473787516E-5</v>
      </c>
      <c r="O38">
        <f t="shared" ca="1" si="4"/>
        <v>1.2390800473732803E-2</v>
      </c>
      <c r="Q38" s="2">
        <f t="shared" si="5"/>
        <v>28881.315000000002</v>
      </c>
      <c r="S38" t="s">
        <v>52</v>
      </c>
    </row>
    <row r="39" spans="1:19" x14ac:dyDescent="0.2">
      <c r="A39" s="32" t="s">
        <v>47</v>
      </c>
      <c r="B39" s="33" t="s">
        <v>48</v>
      </c>
      <c r="C39" s="32">
        <v>43899.816099999996</v>
      </c>
      <c r="D39" s="32">
        <v>1.1999999999999999E-3</v>
      </c>
      <c r="E39">
        <f t="shared" si="0"/>
        <v>-2914.9996610698013</v>
      </c>
      <c r="F39">
        <f t="shared" si="1"/>
        <v>-2915</v>
      </c>
      <c r="G39">
        <f t="shared" si="2"/>
        <v>9.9999999656574801E-4</v>
      </c>
      <c r="I39">
        <f t="shared" si="6"/>
        <v>9.9999999656574801E-4</v>
      </c>
      <c r="O39">
        <f t="shared" ca="1" si="4"/>
        <v>1.2390800473732803E-2</v>
      </c>
      <c r="Q39" s="2">
        <f t="shared" si="5"/>
        <v>28881.316099999996</v>
      </c>
      <c r="S39" t="s">
        <v>52</v>
      </c>
    </row>
    <row r="40" spans="1:19" x14ac:dyDescent="0.2">
      <c r="A40" s="32" t="s">
        <v>49</v>
      </c>
      <c r="B40" s="33" t="s">
        <v>48</v>
      </c>
      <c r="C40" s="32">
        <v>43899.816400000003</v>
      </c>
      <c r="D40" s="32">
        <v>1.5E-3</v>
      </c>
      <c r="E40">
        <f t="shared" si="0"/>
        <v>-2914.9995593907388</v>
      </c>
      <c r="F40">
        <f t="shared" si="1"/>
        <v>-2915</v>
      </c>
      <c r="G40">
        <f t="shared" si="2"/>
        <v>1.3000000035390258E-3</v>
      </c>
      <c r="I40">
        <f t="shared" si="6"/>
        <v>1.3000000035390258E-3</v>
      </c>
      <c r="O40">
        <f t="shared" ca="1" si="4"/>
        <v>1.2390800473732803E-2</v>
      </c>
      <c r="Q40" s="2">
        <f t="shared" si="5"/>
        <v>28881.316400000003</v>
      </c>
      <c r="S40" t="s">
        <v>52</v>
      </c>
    </row>
    <row r="41" spans="1:19" x14ac:dyDescent="0.2">
      <c r="A41" s="32" t="s">
        <v>47</v>
      </c>
      <c r="B41" s="33" t="s">
        <v>48</v>
      </c>
      <c r="C41" s="32">
        <v>43899.817999999999</v>
      </c>
      <c r="D41" s="32">
        <v>5.9999999999999995E-4</v>
      </c>
      <c r="E41">
        <f t="shared" si="0"/>
        <v>-2914.9990171024192</v>
      </c>
      <c r="F41">
        <f t="shared" si="1"/>
        <v>-2915</v>
      </c>
      <c r="G41">
        <f t="shared" si="2"/>
        <v>2.8999999994994141E-3</v>
      </c>
      <c r="I41">
        <f t="shared" si="6"/>
        <v>2.8999999994994141E-3</v>
      </c>
      <c r="O41">
        <f t="shared" ca="1" si="4"/>
        <v>1.2390800473732803E-2</v>
      </c>
      <c r="Q41" s="2">
        <f t="shared" si="5"/>
        <v>28881.317999999999</v>
      </c>
      <c r="S41" t="s">
        <v>52</v>
      </c>
    </row>
    <row r="42" spans="1:19" x14ac:dyDescent="0.2">
      <c r="A42" s="32" t="s">
        <v>47</v>
      </c>
      <c r="B42" s="33" t="s">
        <v>48</v>
      </c>
      <c r="C42" s="32">
        <v>43902.760999999999</v>
      </c>
      <c r="D42" s="32">
        <v>1.2999999999999999E-3</v>
      </c>
      <c r="E42">
        <f t="shared" si="0"/>
        <v>-2914.0015455217167</v>
      </c>
      <c r="F42">
        <f t="shared" si="1"/>
        <v>-2914</v>
      </c>
      <c r="G42">
        <f t="shared" si="2"/>
        <v>-4.5600000012200326E-3</v>
      </c>
      <c r="I42">
        <f t="shared" si="6"/>
        <v>-4.5600000012200326E-3</v>
      </c>
      <c r="O42">
        <f t="shared" ca="1" si="4"/>
        <v>1.2375907812672608E-2</v>
      </c>
      <c r="Q42" s="2">
        <f t="shared" si="5"/>
        <v>28884.260999999999</v>
      </c>
      <c r="S42" t="s">
        <v>52</v>
      </c>
    </row>
    <row r="43" spans="1:19" x14ac:dyDescent="0.2">
      <c r="A43" s="32" t="s">
        <v>49</v>
      </c>
      <c r="B43" s="33" t="s">
        <v>48</v>
      </c>
      <c r="C43" s="32">
        <v>43902.762000000002</v>
      </c>
      <c r="D43" s="32">
        <v>8.9999999999999998E-4</v>
      </c>
      <c r="E43">
        <f t="shared" si="0"/>
        <v>-2914.0012065915143</v>
      </c>
      <c r="F43">
        <f t="shared" si="1"/>
        <v>-2914</v>
      </c>
      <c r="G43">
        <f t="shared" si="2"/>
        <v>-3.559999997378327E-3</v>
      </c>
      <c r="I43">
        <f t="shared" si="6"/>
        <v>-3.559999997378327E-3</v>
      </c>
      <c r="O43">
        <f t="shared" ca="1" si="4"/>
        <v>1.2375907812672608E-2</v>
      </c>
      <c r="Q43" s="2">
        <f t="shared" si="5"/>
        <v>28884.262000000002</v>
      </c>
      <c r="S43" t="s">
        <v>52</v>
      </c>
    </row>
    <row r="44" spans="1:19" x14ac:dyDescent="0.2">
      <c r="A44" s="32" t="s">
        <v>47</v>
      </c>
      <c r="B44" s="33" t="s">
        <v>48</v>
      </c>
      <c r="C44" s="32">
        <v>43902.762300000002</v>
      </c>
      <c r="D44" s="32">
        <v>8.0000000000000004E-4</v>
      </c>
      <c r="E44">
        <f t="shared" si="0"/>
        <v>-2914.0011049124546</v>
      </c>
      <c r="F44">
        <f t="shared" si="1"/>
        <v>-2914</v>
      </c>
      <c r="G44">
        <f t="shared" si="2"/>
        <v>-3.2599999976810068E-3</v>
      </c>
      <c r="I44">
        <f t="shared" si="6"/>
        <v>-3.2599999976810068E-3</v>
      </c>
      <c r="O44">
        <f t="shared" ca="1" si="4"/>
        <v>1.2375907812672608E-2</v>
      </c>
      <c r="Q44" s="2">
        <f t="shared" si="5"/>
        <v>28884.262300000002</v>
      </c>
      <c r="S44" t="s">
        <v>52</v>
      </c>
    </row>
    <row r="45" spans="1:19" x14ac:dyDescent="0.2">
      <c r="A45" s="32" t="s">
        <v>47</v>
      </c>
      <c r="B45" s="33" t="s">
        <v>48</v>
      </c>
      <c r="C45" s="32">
        <v>43902.762799999997</v>
      </c>
      <c r="D45" s="32">
        <v>5.9999999999999995E-4</v>
      </c>
      <c r="E45">
        <f t="shared" si="0"/>
        <v>-2914.0009354473559</v>
      </c>
      <c r="F45">
        <f t="shared" si="1"/>
        <v>-2914</v>
      </c>
      <c r="G45">
        <f t="shared" si="2"/>
        <v>-2.7600000030361116E-3</v>
      </c>
      <c r="I45">
        <f t="shared" si="6"/>
        <v>-2.7600000030361116E-3</v>
      </c>
      <c r="O45">
        <f t="shared" ca="1" si="4"/>
        <v>1.2375907812672608E-2</v>
      </c>
      <c r="Q45" s="2">
        <f t="shared" si="5"/>
        <v>28884.262799999997</v>
      </c>
      <c r="S45" t="s">
        <v>52</v>
      </c>
    </row>
    <row r="46" spans="1:19" x14ac:dyDescent="0.2">
      <c r="A46" s="32" t="s">
        <v>47</v>
      </c>
      <c r="B46" s="33" t="s">
        <v>48</v>
      </c>
      <c r="C46" s="32">
        <v>43908.672100000003</v>
      </c>
      <c r="D46" s="32">
        <v>1.6999999999999999E-3</v>
      </c>
      <c r="E46">
        <f t="shared" si="0"/>
        <v>-2911.9980952122714</v>
      </c>
      <c r="F46">
        <f t="shared" si="1"/>
        <v>-2912</v>
      </c>
      <c r="G46">
        <f t="shared" si="2"/>
        <v>5.6200000035460107E-3</v>
      </c>
      <c r="I46">
        <f t="shared" si="6"/>
        <v>5.6200000035460107E-3</v>
      </c>
      <c r="O46">
        <f t="shared" ca="1" si="4"/>
        <v>1.2346122490552225E-2</v>
      </c>
      <c r="Q46" s="2">
        <f t="shared" si="5"/>
        <v>28890.172100000003</v>
      </c>
      <c r="S46" t="s">
        <v>52</v>
      </c>
    </row>
    <row r="47" spans="1:19" x14ac:dyDescent="0.2">
      <c r="A47" s="32" t="s">
        <v>49</v>
      </c>
      <c r="B47" s="33" t="s">
        <v>48</v>
      </c>
      <c r="C47" s="32">
        <v>43908.6734</v>
      </c>
      <c r="D47" s="32">
        <v>1.1999999999999999E-3</v>
      </c>
      <c r="E47">
        <f t="shared" si="0"/>
        <v>-2911.9976546030121</v>
      </c>
      <c r="F47">
        <f t="shared" si="1"/>
        <v>-2912</v>
      </c>
      <c r="G47">
        <f t="shared" si="2"/>
        <v>6.9199999998090789E-3</v>
      </c>
      <c r="I47">
        <f t="shared" si="6"/>
        <v>6.9199999998090789E-3</v>
      </c>
      <c r="O47">
        <f t="shared" ca="1" si="4"/>
        <v>1.2346122490552225E-2</v>
      </c>
      <c r="Q47" s="2">
        <f t="shared" si="5"/>
        <v>28890.1734</v>
      </c>
      <c r="S47" t="s">
        <v>52</v>
      </c>
    </row>
    <row r="48" spans="1:19" x14ac:dyDescent="0.2">
      <c r="A48" s="32" t="s">
        <v>47</v>
      </c>
      <c r="B48" s="33" t="s">
        <v>48</v>
      </c>
      <c r="C48" s="32">
        <v>43908.673699999999</v>
      </c>
      <c r="D48" s="32">
        <v>1E-3</v>
      </c>
      <c r="E48">
        <f t="shared" si="0"/>
        <v>-2911.9975529239518</v>
      </c>
      <c r="F48">
        <f t="shared" si="1"/>
        <v>-2912</v>
      </c>
      <c r="G48">
        <f t="shared" si="2"/>
        <v>7.219999999506399E-3</v>
      </c>
      <c r="I48">
        <f t="shared" si="6"/>
        <v>7.219999999506399E-3</v>
      </c>
      <c r="O48">
        <f t="shared" ca="1" si="4"/>
        <v>1.2346122490552225E-2</v>
      </c>
      <c r="Q48" s="2">
        <f t="shared" si="5"/>
        <v>28890.173699999999</v>
      </c>
      <c r="S48" t="s">
        <v>52</v>
      </c>
    </row>
    <row r="49" spans="1:19" x14ac:dyDescent="0.2">
      <c r="A49" s="32" t="s">
        <v>47</v>
      </c>
      <c r="B49" s="33" t="s">
        <v>48</v>
      </c>
      <c r="C49" s="32">
        <v>43908.674400000004</v>
      </c>
      <c r="D49" s="32">
        <v>1.1000000000000001E-3</v>
      </c>
      <c r="E49">
        <f t="shared" si="0"/>
        <v>-2911.9973156728101</v>
      </c>
      <c r="F49">
        <f t="shared" si="1"/>
        <v>-2912</v>
      </c>
      <c r="G49">
        <f t="shared" si="2"/>
        <v>7.9200000036507845E-3</v>
      </c>
      <c r="I49">
        <f t="shared" si="6"/>
        <v>7.9200000036507845E-3</v>
      </c>
      <c r="O49">
        <f t="shared" ca="1" si="4"/>
        <v>1.2346122490552225E-2</v>
      </c>
      <c r="Q49" s="2">
        <f t="shared" si="5"/>
        <v>28890.174400000004</v>
      </c>
      <c r="S49" t="s">
        <v>52</v>
      </c>
    </row>
    <row r="50" spans="1:19" x14ac:dyDescent="0.2">
      <c r="A50" s="32" t="s">
        <v>47</v>
      </c>
      <c r="B50" s="33" t="s">
        <v>48</v>
      </c>
      <c r="C50" s="32">
        <v>43973.570599999999</v>
      </c>
      <c r="D50" s="32">
        <v>1.1000000000000001E-3</v>
      </c>
      <c r="E50">
        <f t="shared" si="0"/>
        <v>-2890.0020335812055</v>
      </c>
      <c r="F50">
        <f t="shared" si="1"/>
        <v>-2890</v>
      </c>
      <c r="G50">
        <f t="shared" si="2"/>
        <v>-6.0000000012223609E-3</v>
      </c>
      <c r="I50">
        <f t="shared" si="6"/>
        <v>-6.0000000012223609E-3</v>
      </c>
      <c r="O50">
        <f t="shared" ca="1" si="4"/>
        <v>1.2018483947227973E-2</v>
      </c>
      <c r="Q50" s="2">
        <f t="shared" si="5"/>
        <v>28955.070599999999</v>
      </c>
      <c r="S50" t="s">
        <v>52</v>
      </c>
    </row>
    <row r="51" spans="1:19" x14ac:dyDescent="0.2">
      <c r="A51" s="32" t="s">
        <v>47</v>
      </c>
      <c r="B51" s="33" t="s">
        <v>48</v>
      </c>
      <c r="C51" s="32">
        <v>43973.571400000001</v>
      </c>
      <c r="D51" s="32">
        <v>1.1999999999999999E-3</v>
      </c>
      <c r="E51">
        <f t="shared" si="0"/>
        <v>-2890.0017624370444</v>
      </c>
      <c r="F51">
        <f t="shared" si="1"/>
        <v>-2890</v>
      </c>
      <c r="G51">
        <f t="shared" si="2"/>
        <v>-5.1999999996041879E-3</v>
      </c>
      <c r="I51">
        <f t="shared" si="6"/>
        <v>-5.1999999996041879E-3</v>
      </c>
      <c r="O51">
        <f t="shared" ca="1" si="4"/>
        <v>1.2018483947227973E-2</v>
      </c>
      <c r="Q51" s="2">
        <f t="shared" si="5"/>
        <v>28955.071400000001</v>
      </c>
      <c r="S51" t="s">
        <v>52</v>
      </c>
    </row>
    <row r="52" spans="1:19" x14ac:dyDescent="0.2">
      <c r="A52" s="32" t="s">
        <v>49</v>
      </c>
      <c r="B52" s="33" t="s">
        <v>48</v>
      </c>
      <c r="C52" s="32">
        <v>43973.571499999998</v>
      </c>
      <c r="D52" s="32">
        <v>1E-3</v>
      </c>
      <c r="E52">
        <f t="shared" si="0"/>
        <v>-2890.0017285440249</v>
      </c>
      <c r="F52">
        <f t="shared" si="1"/>
        <v>-2890</v>
      </c>
      <c r="G52">
        <f t="shared" si="2"/>
        <v>-5.1000000021304004E-3</v>
      </c>
      <c r="I52">
        <f t="shared" si="6"/>
        <v>-5.1000000021304004E-3</v>
      </c>
      <c r="O52">
        <f t="shared" ca="1" si="4"/>
        <v>1.2018483947227973E-2</v>
      </c>
      <c r="Q52" s="2">
        <f t="shared" si="5"/>
        <v>28955.071499999998</v>
      </c>
      <c r="S52" t="s">
        <v>52</v>
      </c>
    </row>
    <row r="53" spans="1:19" x14ac:dyDescent="0.2">
      <c r="A53" s="32" t="s">
        <v>47</v>
      </c>
      <c r="B53" s="33" t="s">
        <v>48</v>
      </c>
      <c r="C53" s="32">
        <v>43973.572500000002</v>
      </c>
      <c r="D53" s="32">
        <v>6.9999999999999999E-4</v>
      </c>
      <c r="E53">
        <f t="shared" ref="E53:E69" si="7">+(C53-C$7)/C$8</f>
        <v>-2890.001389613823</v>
      </c>
      <c r="F53">
        <f t="shared" ref="F53:F69" si="8">ROUND(2*E53,0)/2</f>
        <v>-2890</v>
      </c>
      <c r="G53">
        <f t="shared" ref="G53:G69" si="9">+C53-(C$7+F53*C$8)</f>
        <v>-4.0999999982886948E-3</v>
      </c>
      <c r="I53">
        <f t="shared" si="6"/>
        <v>-4.0999999982886948E-3</v>
      </c>
      <c r="O53">
        <f t="shared" ref="O53:O69" ca="1" si="10">+C$11+C$12*$F53</f>
        <v>1.2018483947227973E-2</v>
      </c>
      <c r="Q53" s="2">
        <f t="shared" ref="Q53:Q69" si="11">+C53-15018.5</f>
        <v>28955.072500000002</v>
      </c>
      <c r="S53" t="s">
        <v>52</v>
      </c>
    </row>
    <row r="54" spans="1:19" x14ac:dyDescent="0.2">
      <c r="A54" s="32" t="s">
        <v>49</v>
      </c>
      <c r="B54" s="33" t="s">
        <v>48</v>
      </c>
      <c r="C54" s="32">
        <v>44302.552600000003</v>
      </c>
      <c r="D54" s="32">
        <v>1.1999999999999999E-3</v>
      </c>
      <c r="E54">
        <f t="shared" si="7"/>
        <v>-2778.5000982897582</v>
      </c>
      <c r="F54">
        <f t="shared" si="8"/>
        <v>-2778.5</v>
      </c>
      <c r="G54">
        <f t="shared" si="9"/>
        <v>-2.9000000358792022E-4</v>
      </c>
      <c r="I54">
        <f t="shared" si="6"/>
        <v>-2.9000000358792022E-4</v>
      </c>
      <c r="O54">
        <f t="shared" ca="1" si="10"/>
        <v>1.0357952239016442E-2</v>
      </c>
      <c r="Q54" s="2">
        <f t="shared" si="11"/>
        <v>29284.052600000003</v>
      </c>
      <c r="S54" t="s">
        <v>52</v>
      </c>
    </row>
    <row r="55" spans="1:19" x14ac:dyDescent="0.2">
      <c r="A55" s="32" t="s">
        <v>47</v>
      </c>
      <c r="B55" s="33" t="s">
        <v>48</v>
      </c>
      <c r="C55" s="32">
        <v>44306.976499999997</v>
      </c>
      <c r="D55" s="32">
        <v>8.0000000000000004E-4</v>
      </c>
      <c r="E55">
        <f t="shared" si="7"/>
        <v>-2777.0007049748192</v>
      </c>
      <c r="F55">
        <f t="shared" si="8"/>
        <v>-2777</v>
      </c>
      <c r="G55">
        <f t="shared" si="9"/>
        <v>-2.0800000056624413E-3</v>
      </c>
      <c r="I55">
        <f t="shared" si="6"/>
        <v>-2.0800000056624413E-3</v>
      </c>
      <c r="O55">
        <f t="shared" ca="1" si="10"/>
        <v>1.0335613247426156E-2</v>
      </c>
      <c r="Q55" s="2">
        <f t="shared" si="11"/>
        <v>29288.476499999997</v>
      </c>
      <c r="S55" t="s">
        <v>52</v>
      </c>
    </row>
    <row r="56" spans="1:19" x14ac:dyDescent="0.2">
      <c r="A56" s="32" t="s">
        <v>47</v>
      </c>
      <c r="B56" s="33" t="s">
        <v>48</v>
      </c>
      <c r="C56" s="32">
        <v>44306.977800000001</v>
      </c>
      <c r="D56" s="32">
        <v>8.9999999999999998E-4</v>
      </c>
      <c r="E56">
        <f t="shared" si="7"/>
        <v>-2777.0002643655571</v>
      </c>
      <c r="F56">
        <f t="shared" si="8"/>
        <v>-2777</v>
      </c>
      <c r="G56">
        <f t="shared" si="9"/>
        <v>-7.8000000212341547E-4</v>
      </c>
      <c r="I56">
        <f t="shared" si="6"/>
        <v>-7.8000000212341547E-4</v>
      </c>
      <c r="O56">
        <f t="shared" ca="1" si="10"/>
        <v>1.0335613247426156E-2</v>
      </c>
      <c r="Q56" s="2">
        <f t="shared" si="11"/>
        <v>29288.477800000001</v>
      </c>
      <c r="S56" t="s">
        <v>52</v>
      </c>
    </row>
    <row r="57" spans="1:19" x14ac:dyDescent="0.2">
      <c r="A57" s="32" t="s">
        <v>49</v>
      </c>
      <c r="B57" s="33" t="s">
        <v>48</v>
      </c>
      <c r="C57" s="32">
        <v>44306.978000000003</v>
      </c>
      <c r="D57" s="32">
        <v>1.6999999999999999E-3</v>
      </c>
      <c r="E57">
        <f t="shared" si="7"/>
        <v>-2777.0001965795163</v>
      </c>
      <c r="F57">
        <f t="shared" si="8"/>
        <v>-2777</v>
      </c>
      <c r="G57">
        <f t="shared" si="9"/>
        <v>-5.7999999989988282E-4</v>
      </c>
      <c r="I57">
        <f t="shared" si="6"/>
        <v>-5.7999999989988282E-4</v>
      </c>
      <c r="O57">
        <f t="shared" ca="1" si="10"/>
        <v>1.0335613247426156E-2</v>
      </c>
      <c r="Q57" s="2">
        <f t="shared" si="11"/>
        <v>29288.478000000003</v>
      </c>
      <c r="S57" t="s">
        <v>52</v>
      </c>
    </row>
    <row r="58" spans="1:19" x14ac:dyDescent="0.2">
      <c r="A58" s="32" t="s">
        <v>47</v>
      </c>
      <c r="B58" s="33" t="s">
        <v>48</v>
      </c>
      <c r="C58" s="32">
        <v>44306.979800000001</v>
      </c>
      <c r="D58" s="32">
        <v>6.9999999999999999E-4</v>
      </c>
      <c r="E58">
        <f t="shared" si="7"/>
        <v>-2776.9995865051555</v>
      </c>
      <c r="F58">
        <f t="shared" si="8"/>
        <v>-2777</v>
      </c>
      <c r="G58">
        <f t="shared" si="9"/>
        <v>1.2199999982840382E-3</v>
      </c>
      <c r="I58">
        <f t="shared" si="6"/>
        <v>1.2199999982840382E-3</v>
      </c>
      <c r="O58">
        <f t="shared" ca="1" si="10"/>
        <v>1.0335613247426156E-2</v>
      </c>
      <c r="Q58" s="2">
        <f t="shared" si="11"/>
        <v>29288.479800000001</v>
      </c>
      <c r="S58" t="s">
        <v>52</v>
      </c>
    </row>
    <row r="59" spans="1:19" x14ac:dyDescent="0.2">
      <c r="A59" s="32" t="s">
        <v>47</v>
      </c>
      <c r="B59" s="33" t="s">
        <v>51</v>
      </c>
      <c r="C59" s="32">
        <v>45435.514499999997</v>
      </c>
      <c r="D59" s="32">
        <v>1.1999999999999999E-3</v>
      </c>
      <c r="E59">
        <f t="shared" si="7"/>
        <v>-2394.5050941209183</v>
      </c>
      <c r="F59">
        <f t="shared" si="8"/>
        <v>-2394.5</v>
      </c>
      <c r="G59">
        <f t="shared" si="9"/>
        <v>-1.5030000002298038E-2</v>
      </c>
      <c r="I59">
        <f t="shared" si="6"/>
        <v>-1.5030000002298038E-2</v>
      </c>
      <c r="O59">
        <f t="shared" ca="1" si="10"/>
        <v>4.6391703919022934E-3</v>
      </c>
      <c r="Q59" s="2">
        <f t="shared" si="11"/>
        <v>30417.014499999997</v>
      </c>
      <c r="S59" t="s">
        <v>52</v>
      </c>
    </row>
    <row r="60" spans="1:19" x14ac:dyDescent="0.2">
      <c r="A60" s="32" t="s">
        <v>47</v>
      </c>
      <c r="B60" s="33" t="s">
        <v>51</v>
      </c>
      <c r="C60" s="32">
        <v>45435.5147</v>
      </c>
      <c r="D60" s="32">
        <v>2.2000000000000001E-3</v>
      </c>
      <c r="E60">
        <f t="shared" si="7"/>
        <v>-2394.5050263348776</v>
      </c>
      <c r="F60">
        <f t="shared" si="8"/>
        <v>-2394.5</v>
      </c>
      <c r="G60">
        <f t="shared" si="9"/>
        <v>-1.4830000000074506E-2</v>
      </c>
      <c r="I60">
        <f t="shared" si="6"/>
        <v>-1.4830000000074506E-2</v>
      </c>
      <c r="O60">
        <f t="shared" ca="1" si="10"/>
        <v>4.6391703919022934E-3</v>
      </c>
      <c r="Q60" s="2">
        <f t="shared" si="11"/>
        <v>30417.0147</v>
      </c>
      <c r="S60" t="s">
        <v>52</v>
      </c>
    </row>
    <row r="61" spans="1:19" x14ac:dyDescent="0.2">
      <c r="A61" s="32" t="s">
        <v>47</v>
      </c>
      <c r="B61" s="33" t="s">
        <v>51</v>
      </c>
      <c r="C61" s="32">
        <v>45435.515099999997</v>
      </c>
      <c r="D61" s="32">
        <v>3.0000000000000001E-3</v>
      </c>
      <c r="E61">
        <f t="shared" si="7"/>
        <v>-2394.5048907627984</v>
      </c>
      <c r="F61">
        <f t="shared" si="8"/>
        <v>-2394.5</v>
      </c>
      <c r="G61">
        <f t="shared" si="9"/>
        <v>-1.4430000002903398E-2</v>
      </c>
      <c r="I61">
        <f t="shared" si="6"/>
        <v>-1.4430000002903398E-2</v>
      </c>
      <c r="O61">
        <f t="shared" ca="1" si="10"/>
        <v>4.6391703919022934E-3</v>
      </c>
      <c r="Q61" s="2">
        <f t="shared" si="11"/>
        <v>30417.015099999997</v>
      </c>
      <c r="S61" t="s">
        <v>52</v>
      </c>
    </row>
    <row r="62" spans="1:19" x14ac:dyDescent="0.2">
      <c r="A62" s="32" t="s">
        <v>47</v>
      </c>
      <c r="B62" s="33" t="s">
        <v>51</v>
      </c>
      <c r="C62" s="32">
        <v>50501.472999999998</v>
      </c>
      <c r="D62" s="32">
        <v>2E-3</v>
      </c>
      <c r="E62">
        <f t="shared" si="7"/>
        <v>-677.49876290476891</v>
      </c>
      <c r="F62">
        <f t="shared" si="8"/>
        <v>-677.5</v>
      </c>
      <c r="G62">
        <f t="shared" si="9"/>
        <v>3.6499999987427145E-3</v>
      </c>
      <c r="I62">
        <f t="shared" si="6"/>
        <v>3.6499999987427145E-3</v>
      </c>
      <c r="O62">
        <f t="shared" ca="1" si="10"/>
        <v>-2.0931528648449257E-2</v>
      </c>
      <c r="Q62" s="2">
        <f t="shared" si="11"/>
        <v>35482.972999999998</v>
      </c>
      <c r="S62" t="s">
        <v>52</v>
      </c>
    </row>
    <row r="63" spans="1:19" x14ac:dyDescent="0.2">
      <c r="A63" s="32" t="s">
        <v>47</v>
      </c>
      <c r="B63" s="33" t="s">
        <v>51</v>
      </c>
      <c r="C63" s="32">
        <v>50501.473899999997</v>
      </c>
      <c r="D63" s="32">
        <v>2.3E-3</v>
      </c>
      <c r="E63">
        <f t="shared" si="7"/>
        <v>-677.49845786758863</v>
      </c>
      <c r="F63">
        <f t="shared" si="8"/>
        <v>-677.5</v>
      </c>
      <c r="G63">
        <f t="shared" si="9"/>
        <v>4.549999997834675E-3</v>
      </c>
      <c r="I63">
        <f t="shared" si="6"/>
        <v>4.549999997834675E-3</v>
      </c>
      <c r="O63">
        <f t="shared" ca="1" si="10"/>
        <v>-2.0931528648449257E-2</v>
      </c>
      <c r="Q63" s="2">
        <f t="shared" si="11"/>
        <v>35482.973899999997</v>
      </c>
      <c r="S63" t="s">
        <v>52</v>
      </c>
    </row>
    <row r="64" spans="1:19" x14ac:dyDescent="0.2">
      <c r="A64" s="32" t="s">
        <v>47</v>
      </c>
      <c r="B64" s="33" t="s">
        <v>51</v>
      </c>
      <c r="C64" s="32">
        <v>50501.474800000004</v>
      </c>
      <c r="D64" s="32">
        <v>1.8E-3</v>
      </c>
      <c r="E64">
        <f t="shared" si="7"/>
        <v>-677.49815283040573</v>
      </c>
      <c r="F64">
        <f t="shared" si="8"/>
        <v>-677.5</v>
      </c>
      <c r="G64">
        <f t="shared" si="9"/>
        <v>5.4500000042025931E-3</v>
      </c>
      <c r="I64">
        <f t="shared" si="6"/>
        <v>5.4500000042025931E-3</v>
      </c>
      <c r="O64">
        <f t="shared" ca="1" si="10"/>
        <v>-2.0931528648449257E-2</v>
      </c>
      <c r="Q64" s="2">
        <f t="shared" si="11"/>
        <v>35482.974800000004</v>
      </c>
      <c r="S64" t="s">
        <v>52</v>
      </c>
    </row>
    <row r="65" spans="1:19" x14ac:dyDescent="0.2">
      <c r="A65" s="32" t="s">
        <v>47</v>
      </c>
      <c r="B65" s="33" t="s">
        <v>51</v>
      </c>
      <c r="C65" s="32">
        <v>50501.475299999998</v>
      </c>
      <c r="D65" s="32">
        <v>3.2000000000000002E-3</v>
      </c>
      <c r="E65">
        <f t="shared" si="7"/>
        <v>-677.49798336530728</v>
      </c>
      <c r="F65">
        <f t="shared" si="8"/>
        <v>-677.5</v>
      </c>
      <c r="G65">
        <f t="shared" si="9"/>
        <v>5.9499999988474883E-3</v>
      </c>
      <c r="I65">
        <f t="shared" si="6"/>
        <v>5.9499999988474883E-3</v>
      </c>
      <c r="O65">
        <f t="shared" ca="1" si="10"/>
        <v>-2.0931528648449257E-2</v>
      </c>
      <c r="Q65" s="2">
        <f t="shared" si="11"/>
        <v>35482.975299999998</v>
      </c>
      <c r="S65" t="s">
        <v>52</v>
      </c>
    </row>
    <row r="66" spans="1:19" x14ac:dyDescent="0.2">
      <c r="A66" s="32" t="s">
        <v>47</v>
      </c>
      <c r="B66" s="33" t="s">
        <v>51</v>
      </c>
      <c r="C66" s="32">
        <v>50504.407099999997</v>
      </c>
      <c r="D66" s="32">
        <v>1.5E-3</v>
      </c>
      <c r="E66">
        <f t="shared" si="7"/>
        <v>-676.50430780285308</v>
      </c>
      <c r="F66">
        <f t="shared" si="8"/>
        <v>-676.5</v>
      </c>
      <c r="G66">
        <f t="shared" si="9"/>
        <v>-1.2710000002698507E-2</v>
      </c>
      <c r="I66">
        <f t="shared" si="6"/>
        <v>-1.2710000002698507E-2</v>
      </c>
      <c r="O66">
        <f t="shared" ca="1" si="10"/>
        <v>-2.0946421309509449E-2</v>
      </c>
      <c r="Q66" s="2">
        <f t="shared" si="11"/>
        <v>35485.907099999997</v>
      </c>
      <c r="S66" t="s">
        <v>52</v>
      </c>
    </row>
    <row r="67" spans="1:19" x14ac:dyDescent="0.2">
      <c r="A67" s="32" t="s">
        <v>47</v>
      </c>
      <c r="B67" s="33" t="s">
        <v>51</v>
      </c>
      <c r="C67" s="32">
        <v>50504.408499999998</v>
      </c>
      <c r="D67" s="32">
        <v>1.6999999999999999E-3</v>
      </c>
      <c r="E67">
        <f t="shared" si="7"/>
        <v>-676.50383330057173</v>
      </c>
      <c r="F67">
        <f t="shared" si="8"/>
        <v>-676.5</v>
      </c>
      <c r="G67">
        <f t="shared" si="9"/>
        <v>-1.1310000001685694E-2</v>
      </c>
      <c r="I67">
        <f t="shared" si="6"/>
        <v>-1.1310000001685694E-2</v>
      </c>
      <c r="O67">
        <f t="shared" ca="1" si="10"/>
        <v>-2.0946421309509449E-2</v>
      </c>
      <c r="Q67" s="2">
        <f t="shared" si="11"/>
        <v>35485.908499999998</v>
      </c>
      <c r="S67" t="s">
        <v>52</v>
      </c>
    </row>
    <row r="68" spans="1:19" x14ac:dyDescent="0.2">
      <c r="A68" s="32" t="s">
        <v>47</v>
      </c>
      <c r="B68" s="33" t="s">
        <v>51</v>
      </c>
      <c r="C68" s="32">
        <v>50504.408600000002</v>
      </c>
      <c r="D68" s="32">
        <v>1E-3</v>
      </c>
      <c r="E68">
        <f t="shared" si="7"/>
        <v>-676.5037994075501</v>
      </c>
      <c r="F68">
        <f t="shared" si="8"/>
        <v>-676.5</v>
      </c>
      <c r="G68">
        <f t="shared" si="9"/>
        <v>-1.1209999996935949E-2</v>
      </c>
      <c r="I68">
        <f t="shared" si="6"/>
        <v>-1.1209999996935949E-2</v>
      </c>
      <c r="O68">
        <f t="shared" ca="1" si="10"/>
        <v>-2.0946421309509449E-2</v>
      </c>
      <c r="Q68" s="2">
        <f t="shared" si="11"/>
        <v>35485.908600000002</v>
      </c>
      <c r="S68" t="s">
        <v>52</v>
      </c>
    </row>
    <row r="69" spans="1:19" x14ac:dyDescent="0.2">
      <c r="A69" s="32" t="s">
        <v>47</v>
      </c>
      <c r="B69" s="33" t="s">
        <v>51</v>
      </c>
      <c r="C69" s="32">
        <v>50504.410400000001</v>
      </c>
      <c r="D69" s="32">
        <v>2E-3</v>
      </c>
      <c r="E69">
        <f t="shared" si="7"/>
        <v>-676.50318933318943</v>
      </c>
      <c r="F69">
        <f t="shared" si="8"/>
        <v>-676.5</v>
      </c>
      <c r="G69">
        <f t="shared" si="9"/>
        <v>-9.4099999987520278E-3</v>
      </c>
      <c r="I69">
        <f t="shared" si="6"/>
        <v>-9.4099999987520278E-3</v>
      </c>
      <c r="O69">
        <f t="shared" ca="1" si="10"/>
        <v>-2.0946421309509449E-2</v>
      </c>
      <c r="Q69" s="2">
        <f t="shared" si="11"/>
        <v>35485.910400000001</v>
      </c>
      <c r="S69" t="s">
        <v>52</v>
      </c>
    </row>
    <row r="70" spans="1:19" x14ac:dyDescent="0.2">
      <c r="C70" s="10"/>
      <c r="D70" s="10"/>
    </row>
    <row r="71" spans="1:19" x14ac:dyDescent="0.2">
      <c r="C71" s="10"/>
      <c r="D71" s="10"/>
    </row>
    <row r="72" spans="1:19" x14ac:dyDescent="0.2">
      <c r="C72" s="10"/>
      <c r="D72" s="10"/>
    </row>
    <row r="73" spans="1:19" x14ac:dyDescent="0.2">
      <c r="C73" s="10"/>
      <c r="D73" s="10"/>
    </row>
    <row r="74" spans="1:19" x14ac:dyDescent="0.2">
      <c r="C74" s="10"/>
      <c r="D74" s="10"/>
    </row>
    <row r="75" spans="1:19" x14ac:dyDescent="0.2">
      <c r="C75" s="10"/>
      <c r="D75" s="10"/>
    </row>
    <row r="76" spans="1:19" x14ac:dyDescent="0.2">
      <c r="C76" s="10"/>
      <c r="D76" s="10"/>
    </row>
    <row r="77" spans="1:19" x14ac:dyDescent="0.2">
      <c r="C77" s="10"/>
      <c r="D77" s="10"/>
    </row>
    <row r="78" spans="1:19" x14ac:dyDescent="0.2">
      <c r="C78" s="10"/>
      <c r="D78" s="10"/>
    </row>
    <row r="79" spans="1:19" x14ac:dyDescent="0.2">
      <c r="C79" s="10"/>
      <c r="D79" s="10"/>
    </row>
    <row r="80" spans="1:19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2024-01-17T05:09:42Z</dcterms:modified>
</cp:coreProperties>
</file>