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7FE8634-6933-45C3-BD97-0D290205D74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C7" i="1"/>
  <c r="B2" i="1"/>
  <c r="A1" i="1"/>
  <c r="C9" i="1"/>
  <c r="D9" i="1"/>
  <c r="D8" i="1"/>
  <c r="F16" i="1"/>
  <c r="F17" i="1" s="1"/>
  <c r="C17" i="1"/>
  <c r="Q21" i="1"/>
  <c r="G22" i="1"/>
  <c r="K22" i="1"/>
  <c r="E21" i="1"/>
  <c r="F21" i="1"/>
  <c r="G21" i="1"/>
  <c r="I21" i="1"/>
  <c r="C12" i="1"/>
  <c r="C11" i="1"/>
  <c r="O21" i="1" l="1"/>
  <c r="C15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<sst xmlns="http://schemas.openxmlformats.org/spreadsheetml/2006/main" count="52" uniqueCount="49">
  <si>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</si>
  <si>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</si>
  <si>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</si>
  <si>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</si>
  <si>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</si>
  <si>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</si>
  <si>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</si>
  <si>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</si>
  <si>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</si>
  <si>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</si>
  <si>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</si>
  <si>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</si>
  <si>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</si>
  <si>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</si>
  <si>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</si>
  <si>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</si>
  <si>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</si>
  <si>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</si>
  <si>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</si>
  <si>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</si>
  <si>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</si>
  <si>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</si>
  <si>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</si>
  <si>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</si>
  <si>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</si>
  <si>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</si>
  <si>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</si>
  <si>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</si>
  <si>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</si>
  <si>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</si>
  <si>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</si>
  <si>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</si>
  <si>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</si>
  <si>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</si>
  <si>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</si>
  <si>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</si>
  <si>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</si>
  <si>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</si>
  <si>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</si>
  <si>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</si>
  <si>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</si>
  <si>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V0447 Vel</t>
  </si>
  <si>
    <t>G7672-2238</t>
  </si>
  <si>
    <t>EB</t>
  </si>
  <si>
    <t>pr_0</t>
  </si>
  <si>
    <t>~</t>
  </si>
  <si>
    <t>GCVS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</si>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</sst>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0" xfId="0" applyFont="1" applyFill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V0447 Vel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A5-408C-B161-8E6E90EF12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A5-408C-B161-8E6E90EF12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A5-408C-B161-8E6E90EF12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1.5340000027208589E-3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A5-408C-B161-8E6E90EF12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A5-408C-B161-8E6E90EF12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A5-408C-B161-8E6E90EF12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A5-408C-B161-8E6E90EF12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1.5340000027208589E-3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A5-408C-B161-8E6E90EF12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A5-408C-B161-8E6E90EF1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031272"/>
        <c:axId val="1"/>
      </c:scatterChart>
      <c:valAx>
        <c:axId val="632031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031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772C81E-6CE4-6802-717A-3952D1273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: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tr">
        <f>F1&amp;" / GSC "&amp;RIGHT(I1,9)</f>
        <v>V0447 Vel / GSC 7672-2238</v>
      </c>
      <c r="F1" s="37" t="s">
        <v>41</v>
      </c>
      <c r="G1" s="30">
        <v>2009</v>
      </c>
      <c r="H1" s="38"/>
      <c r="I1" s="39" t="s">
        <v>42</v>
      </c>
      <c r="J1" s="40" t="s">
        <v>41</v>
      </c>
      <c r="K1" s="41">
        <v>8.1418630000000007</v>
      </c>
      <c r="L1" s="32">
        <v>-44.363570000000003</v>
      </c>
      <c r="M1" s="33">
        <v>52997.792000000001</v>
      </c>
      <c r="N1" s="33">
        <v>0.97201300000000002</v>
      </c>
      <c r="O1" s="31" t="s">
        <v>43</v>
      </c>
      <c r="P1" s="42">
        <v>11.73</v>
      </c>
      <c r="Q1" s="42">
        <v>12.24</v>
      </c>
      <c r="R1" s="43" t="s">
        <v>44</v>
      </c>
      <c r="S1" s="44" t="s">
        <v>45</v>
      </c>
    </row>
    <row r="2" spans="1:19" x14ac:dyDescent="0.2">
      <c r="A2" t="s">
        <v>23</v>
      </c>
      <c r="B2" t="str">
        <f>O1</f>
        <v>EB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52997.792000000001</v>
      </c>
      <c r="D4" s="27">
        <v>0.97201300000000002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8">
        <f>M1</f>
        <v>52997.792000000001</v>
      </c>
      <c r="D7" s="28" t="s">
        <v>46</v>
      </c>
    </row>
    <row r="8" spans="1:19" x14ac:dyDescent="0.2">
      <c r="A8" t="s">
        <v>3</v>
      </c>
      <c r="C8" s="48">
        <f>N1</f>
        <v>0.97201300000000002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3.7671905764264709E-7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56955.830470000001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0.97201337671905763</v>
      </c>
      <c r="E16" s="14" t="s">
        <v>30</v>
      </c>
      <c r="F16" s="35">
        <f ca="1">NOW()+15018.5+$C$5/24</f>
        <v>60326.769598611107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7541</v>
      </c>
    </row>
    <row r="18" spans="1:21" ht="14.25" thickTop="1" thickBot="1" x14ac:dyDescent="0.25">
      <c r="A18" s="16" t="s">
        <v>5</v>
      </c>
      <c r="B18" s="10"/>
      <c r="C18" s="19">
        <f ca="1">+C15</f>
        <v>56955.830470000001</v>
      </c>
      <c r="D18" s="20">
        <f ca="1">+C16</f>
        <v>0.97201337671905763</v>
      </c>
      <c r="E18" s="14" t="s">
        <v>36</v>
      </c>
      <c r="F18" s="23">
        <f ca="1">ROUND(2*(F16-$C$15)/$C$16,0)/2+F15</f>
        <v>3469</v>
      </c>
    </row>
    <row r="19" spans="1:21" ht="13.5" thickTop="1" x14ac:dyDescent="0.2">
      <c r="E19" s="14" t="s">
        <v>31</v>
      </c>
      <c r="F19" s="18">
        <f ca="1">+$C$15+$C$16*F18-15018.5-$C$5/24</f>
        <v>45309.640707171748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46</v>
      </c>
      <c r="C21" s="8">
        <v>52997.792000000001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37979.292000000001</v>
      </c>
    </row>
    <row r="22" spans="1:21" x14ac:dyDescent="0.2">
      <c r="A22" s="45" t="s">
        <v>48</v>
      </c>
      <c r="B22" s="46" t="s">
        <v>47</v>
      </c>
      <c r="C22" s="47">
        <v>56955.830470000001</v>
      </c>
      <c r="D22" s="47">
        <v>1E-4</v>
      </c>
      <c r="E22">
        <f>+(C22-C$7)/C$8</f>
        <v>4072.0015781681927</v>
      </c>
      <c r="F22">
        <f>ROUND(2*E22,0)/2</f>
        <v>4072</v>
      </c>
      <c r="G22">
        <f>+C22-(C$7+F22*C$8)</f>
        <v>1.5340000027208589E-3</v>
      </c>
      <c r="K22">
        <f>+G22</f>
        <v>1.5340000027208589E-3</v>
      </c>
      <c r="O22">
        <f ca="1">+C$11+C$12*$F22</f>
        <v>1.5340000027208589E-3</v>
      </c>
      <c r="Q22" s="2">
        <f>+C22-15018.5</f>
        <v>41937.330470000001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2024-01-17T05:28:13Z</dcterms:modified>
</cp:coreProperties>
</file>