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B58D3AB-CB93-4CF2-9DFB-B017CC0DD1E2}" xr6:coauthVersionLast="47" xr6:coauthVersionMax="47" xr10:uidLastSave="{00000000-0000-0000-0000-000000000000}"/>
  <bookViews>
    <workbookView xWindow="13830" yWindow="240" windowWidth="14250" windowHeight="141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K39" i="1" s="1"/>
  <c r="Q39" i="1"/>
  <c r="E40" i="1"/>
  <c r="F40" i="1" s="1"/>
  <c r="G40" i="1" s="1"/>
  <c r="K40" i="1" s="1"/>
  <c r="D9" i="1"/>
  <c r="C9" i="1"/>
  <c r="Q40" i="1"/>
  <c r="E23" i="1"/>
  <c r="F23" i="1"/>
  <c r="G23" i="1" s="1"/>
  <c r="K23" i="1" s="1"/>
  <c r="E24" i="1"/>
  <c r="F24" i="1"/>
  <c r="G24" i="1" s="1"/>
  <c r="J24" i="1" s="1"/>
  <c r="E25" i="1"/>
  <c r="F25" i="1"/>
  <c r="G25" i="1" s="1"/>
  <c r="K25" i="1" s="1"/>
  <c r="E27" i="1"/>
  <c r="F27" i="1"/>
  <c r="G27" i="1" s="1"/>
  <c r="J27" i="1" s="1"/>
  <c r="E28" i="1"/>
  <c r="F28" i="1"/>
  <c r="G28" i="1" s="1"/>
  <c r="K28" i="1" s="1"/>
  <c r="E29" i="1"/>
  <c r="F29" i="1"/>
  <c r="G29" i="1" s="1"/>
  <c r="K29" i="1" s="1"/>
  <c r="E31" i="1"/>
  <c r="F31" i="1"/>
  <c r="G31" i="1" s="1"/>
  <c r="J31" i="1" s="1"/>
  <c r="E32" i="1"/>
  <c r="F32" i="1"/>
  <c r="G32" i="1" s="1"/>
  <c r="K32" i="1" s="1"/>
  <c r="E34" i="1"/>
  <c r="F34" i="1"/>
  <c r="G34" i="1" s="1"/>
  <c r="J34" i="1" s="1"/>
  <c r="E35" i="1"/>
  <c r="F35" i="1"/>
  <c r="G35" i="1" s="1"/>
  <c r="J35" i="1" s="1"/>
  <c r="E36" i="1"/>
  <c r="F36" i="1"/>
  <c r="G36" i="1" s="1"/>
  <c r="J36" i="1" s="1"/>
  <c r="E37" i="1"/>
  <c r="F37" i="1"/>
  <c r="G37" i="1" s="1"/>
  <c r="J37" i="1" s="1"/>
  <c r="E38" i="1"/>
  <c r="F38" i="1"/>
  <c r="G38" i="1" s="1"/>
  <c r="J38" i="1" s="1"/>
  <c r="Q23" i="1"/>
  <c r="Q24" i="1"/>
  <c r="Q25" i="1"/>
  <c r="Q27" i="1"/>
  <c r="Q28" i="1"/>
  <c r="Q29" i="1"/>
  <c r="Q31" i="1"/>
  <c r="Q32" i="1"/>
  <c r="Q34" i="1"/>
  <c r="Q35" i="1"/>
  <c r="Q36" i="1"/>
  <c r="Q37" i="1"/>
  <c r="Q38" i="1"/>
  <c r="E22" i="1"/>
  <c r="F22" i="1" s="1"/>
  <c r="G22" i="1" s="1"/>
  <c r="K22" i="1" s="1"/>
  <c r="E26" i="1"/>
  <c r="F26" i="1" s="1"/>
  <c r="G26" i="1" s="1"/>
  <c r="K26" i="1" s="1"/>
  <c r="E30" i="1"/>
  <c r="F30" i="1" s="1"/>
  <c r="G30" i="1" s="1"/>
  <c r="K30" i="1" s="1"/>
  <c r="E33" i="1"/>
  <c r="F33" i="1" s="1"/>
  <c r="G33" i="1" s="1"/>
  <c r="K33" i="1" s="1"/>
  <c r="C21" i="1"/>
  <c r="Q22" i="1"/>
  <c r="Q26" i="1"/>
  <c r="Q30" i="1"/>
  <c r="Q33" i="1"/>
  <c r="A21" i="1"/>
  <c r="F16" i="1"/>
  <c r="F17" i="1" s="1"/>
  <c r="C17" i="1"/>
  <c r="Q21" i="1"/>
  <c r="E21" i="1"/>
  <c r="F21" i="1"/>
  <c r="G21" i="1" s="1"/>
  <c r="I21" i="1" s="1"/>
  <c r="C12" i="1"/>
  <c r="C11" i="1"/>
  <c r="O39" i="1" l="1"/>
  <c r="O25" i="1"/>
  <c r="O34" i="1"/>
  <c r="O38" i="1"/>
  <c r="C15" i="1"/>
  <c r="O30" i="1"/>
  <c r="O31" i="1"/>
  <c r="O21" i="1"/>
  <c r="O35" i="1"/>
  <c r="O36" i="1"/>
  <c r="O33" i="1"/>
  <c r="O32" i="1"/>
  <c r="O27" i="1"/>
  <c r="O37" i="1"/>
  <c r="O26" i="1"/>
  <c r="O23" i="1"/>
  <c r="O22" i="1"/>
  <c r="O40" i="1"/>
  <c r="O28" i="1"/>
  <c r="O29" i="1"/>
  <c r="O24" i="1"/>
  <c r="C16" i="1"/>
  <c r="D18" i="1" s="1"/>
  <c r="F18" i="1" l="1"/>
  <c r="F19" i="1"/>
  <c r="C18" i="1"/>
</calcChain>
</file>

<file path=xl/sharedStrings.xml><?xml version="1.0" encoding="utf-8"?>
<sst xmlns="http://schemas.openxmlformats.org/spreadsheetml/2006/main" count="85" uniqueCount="59">
  <si>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</si>
  <si>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</si>
  <si>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</si>
  <si>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</si>
  <si>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</si>
  <si>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</si>
  <si>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</si>
  <si>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</si>
  <si>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</si>
  <si>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</si>
  <si>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</si>
  <si>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</si>
  <si>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</si>
  <si>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</si>
  <si>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</si>
  <si>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</si>
  <si>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</si>
  <si>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</si>
  <si>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</si>
  <si>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</si>
  <si>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</si>
  <si>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</si>
  <si>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</si>
  <si>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</si>
  <si>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</si>
  <si>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</si>
  <si>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</si>
  <si>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</si>
  <si>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</si>
  <si>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</si>
  <si>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</si>
  <si>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</si>
  <si>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</si>
  <si>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</si>
  <si>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</si>
  <si>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</si>
  <si>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</si>
  <si>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Constell:</t>
  </si>
  <si>
    <t>G0883-1116</t>
  </si>
  <si>
    <t>G0883-1116_Vir.xls</t>
  </si>
  <si>
    <t>EC</t>
  </si>
  <si>
    <t>Vir</t>
  </si>
  <si>
    <t>VSX</t>
  </si>
  <si>
    <t>IBVS 5894</t>
  </si>
  <si>
    <t>I</t>
  </si>
  <si>
    <t>IBVS 5992</t>
  </si>
  <si>
    <t>IBVS 6029</t>
  </si>
  <si>
    <t>II</t>
  </si>
  <si>
    <t>IBVS 5945</t>
  </si>
  <si>
    <t>IBVS 6149</t>
  </si>
  <si>
    <t>IBVS 6157</t>
  </si>
  <si>
    <t>V0631 Vir / GSC 0883-1116</t>
  </si>
  <si>
    <t>as of 2021-06-05</t>
  </si>
  <si>
    <t>RHN 2021</t>
  </si>
  <si>
    <t>pg</t>
  </si>
  <si>
    <t>vis</t>
  </si>
  <si>
    <t>PE</t>
  </si>
  <si>
    <t>CCD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</si>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</sst>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72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V0631 Vir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A4-4D60-960D-5317C1276C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A4-4D60-960D-5317C1276C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5.4210000023886096E-2</c:v>
                </c:pt>
                <c:pt idx="6">
                  <c:v>-6.7039999979897402E-2</c:v>
                </c:pt>
                <c:pt idx="10">
                  <c:v>-3.5149999974237289E-2</c:v>
                </c:pt>
                <c:pt idx="13">
                  <c:v>8.2020000023476314E-2</c:v>
                </c:pt>
                <c:pt idx="14">
                  <c:v>8.3815000027243514E-2</c:v>
                </c:pt>
                <c:pt idx="15">
                  <c:v>-8.3794999969541095E-2</c:v>
                </c:pt>
                <c:pt idx="16">
                  <c:v>-7.7044999976351392E-2</c:v>
                </c:pt>
                <c:pt idx="17">
                  <c:v>-7.0849999974598177E-2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A4-4D60-960D-5317C1276C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1.0400000246590935E-3</c:v>
                </c:pt>
                <c:pt idx="2">
                  <c:v>3.5105000024486799E-2</c:v>
                </c:pt>
                <c:pt idx="4">
                  <c:v>8.0660000028728973E-2</c:v>
                </c:pt>
                <c:pt idx="5">
                  <c:v>-1.5099999727681279E-3</c:v>
                </c:pt>
                <c:pt idx="7">
                  <c:v>7.9465000024356414E-2</c:v>
                </c:pt>
                <c:pt idx="8">
                  <c:v>8.8175000026240014E-2</c:v>
                </c:pt>
                <c:pt idx="9">
                  <c:v>-4.5199999731266871E-3</c:v>
                </c:pt>
                <c:pt idx="11">
                  <c:v>-7.3174999968614429E-2</c:v>
                </c:pt>
                <c:pt idx="12">
                  <c:v>-5.5649999776505865E-3</c:v>
                </c:pt>
                <c:pt idx="18">
                  <c:v>-7.5444999973115046E-2</c:v>
                </c:pt>
                <c:pt idx="19">
                  <c:v>3.7900000243098475E-3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A4-4D60-960D-5317C1276C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A4-4D60-960D-5317C1276C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A4-4D60-960D-5317C1276C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2.0000000000000001E-4</c:v>
                  </c:pt>
                  <c:pt idx="4">
                    <c:v>5.0000000000000001E-4</c:v>
                  </c:pt>
                  <c:pt idx="5">
                    <c:v>2.9999999999999997E-4</c:v>
                  </c:pt>
                  <c:pt idx="6">
                    <c:v>1E-4</c:v>
                  </c:pt>
                  <c:pt idx="7">
                    <c:v>5.0000000000000001E-3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2E-3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5.9999999999999995E-4</c:v>
                  </c:pt>
                  <c:pt idx="18">
                    <c:v>2.9999999999999997E-4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A4-4D60-960D-5317C1276C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2.758166145464418E-2</c:v>
                </c:pt>
                <c:pt idx="1">
                  <c:v>2.2279619189279124E-2</c:v>
                </c:pt>
                <c:pt idx="2">
                  <c:v>1.7281460350695364E-2</c:v>
                </c:pt>
                <c:pt idx="3">
                  <c:v>1.7110706806123019E-2</c:v>
                </c:pt>
                <c:pt idx="4">
                  <c:v>1.1930217911470479E-2</c:v>
                </c:pt>
                <c:pt idx="5">
                  <c:v>1.1658169891304367E-2</c:v>
                </c:pt>
                <c:pt idx="6">
                  <c:v>1.1582922566577572E-2</c:v>
                </c:pt>
                <c:pt idx="7">
                  <c:v>1.0833343447183712E-2</c:v>
                </c:pt>
                <c:pt idx="8">
                  <c:v>5.9769968744312237E-3</c:v>
                </c:pt>
                <c:pt idx="9">
                  <c:v>5.8641258873410283E-3</c:v>
                </c:pt>
                <c:pt idx="10">
                  <c:v>5.6152308901677751E-3</c:v>
                </c:pt>
                <c:pt idx="11">
                  <c:v>5.0219346759757255E-3</c:v>
                </c:pt>
                <c:pt idx="12">
                  <c:v>4.9119578167596371E-3</c:v>
                </c:pt>
                <c:pt idx="13">
                  <c:v>-6.2101756034357268E-3</c:v>
                </c:pt>
                <c:pt idx="14">
                  <c:v>-6.2130697313098372E-3</c:v>
                </c:pt>
                <c:pt idx="15">
                  <c:v>-1.1544053275415963E-2</c:v>
                </c:pt>
                <c:pt idx="16">
                  <c:v>-1.1862407341567797E-2</c:v>
                </c:pt>
                <c:pt idx="17">
                  <c:v>-1.1865301469441907E-2</c:v>
                </c:pt>
                <c:pt idx="18">
                  <c:v>-4.7749592980501576E-2</c:v>
                </c:pt>
                <c:pt idx="19">
                  <c:v>-4.8018746872793588E-2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A4-4D60-960D-5317C1276CB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916</c:v>
                </c:pt>
                <c:pt idx="2">
                  <c:v>1779.5</c:v>
                </c:pt>
                <c:pt idx="3">
                  <c:v>1809</c:v>
                </c:pt>
                <c:pt idx="4">
                  <c:v>2704</c:v>
                </c:pt>
                <c:pt idx="5">
                  <c:v>2751</c:v>
                </c:pt>
                <c:pt idx="6">
                  <c:v>2764</c:v>
                </c:pt>
                <c:pt idx="7">
                  <c:v>2893.5</c:v>
                </c:pt>
                <c:pt idx="8">
                  <c:v>3732.5</c:v>
                </c:pt>
                <c:pt idx="9">
                  <c:v>3752</c:v>
                </c:pt>
                <c:pt idx="10">
                  <c:v>3795</c:v>
                </c:pt>
                <c:pt idx="11">
                  <c:v>3897.5</c:v>
                </c:pt>
                <c:pt idx="12">
                  <c:v>3916.5</c:v>
                </c:pt>
                <c:pt idx="13">
                  <c:v>5838</c:v>
                </c:pt>
                <c:pt idx="14">
                  <c:v>5838.5</c:v>
                </c:pt>
                <c:pt idx="15">
                  <c:v>6759.5</c:v>
                </c:pt>
                <c:pt idx="16">
                  <c:v>6814.5</c:v>
                </c:pt>
                <c:pt idx="17">
                  <c:v>6815</c:v>
                </c:pt>
                <c:pt idx="18">
                  <c:v>13014.5</c:v>
                </c:pt>
                <c:pt idx="19">
                  <c:v>13061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A4-4D60-960D-5317C1276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054616"/>
        <c:axId val="1"/>
      </c:scatterChart>
      <c:valAx>
        <c:axId val="1170054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054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BF28152-D0EB-2D10-E184-0695015D0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51</v>
      </c>
      <c r="E1" t="s">
        <v>39</v>
      </c>
    </row>
    <row r="2" spans="1:6" s="9" customFormat="1" ht="12.95" customHeight="1" x14ac:dyDescent="0.2">
      <c r="A2" s="9" t="s">
        <v>23</v>
      </c>
      <c r="B2" s="9" t="s">
        <v>40</v>
      </c>
      <c r="C2" s="10" t="s">
        <v>37</v>
      </c>
      <c r="D2" s="11" t="s">
        <v>41</v>
      </c>
      <c r="E2" s="3" t="s">
        <v>38</v>
      </c>
      <c r="F2" s="9" t="e">
        <v>#N/A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2" t="s">
        <v>0</v>
      </c>
      <c r="C4" s="13">
        <v>54622.622000000003</v>
      </c>
      <c r="D4" s="14">
        <v>0.36360999999999999</v>
      </c>
      <c r="E4" s="15" t="s">
        <v>52</v>
      </c>
    </row>
    <row r="5" spans="1:6" s="9" customFormat="1" ht="12.95" customHeight="1" thickTop="1" x14ac:dyDescent="0.2">
      <c r="A5" s="16" t="s">
        <v>28</v>
      </c>
      <c r="C5" s="17">
        <v>-9.5</v>
      </c>
      <c r="D5" s="9" t="s">
        <v>29</v>
      </c>
    </row>
    <row r="6" spans="1:6" s="9" customFormat="1" ht="12.95" customHeight="1" x14ac:dyDescent="0.2">
      <c r="A6" s="12" t="s">
        <v>1</v>
      </c>
    </row>
    <row r="7" spans="1:6" s="9" customFormat="1" ht="12.95" customHeight="1" x14ac:dyDescent="0.2">
      <c r="A7" s="9" t="s">
        <v>2</v>
      </c>
      <c r="C7" s="18">
        <v>54622.621999999974</v>
      </c>
      <c r="D7" s="19" t="s">
        <v>42</v>
      </c>
    </row>
    <row r="8" spans="1:6" s="9" customFormat="1" ht="12.95" customHeight="1" x14ac:dyDescent="0.2">
      <c r="A8" s="9" t="s">
        <v>3</v>
      </c>
      <c r="C8" s="18">
        <v>0.36360999999999999</v>
      </c>
      <c r="D8" s="19" t="s">
        <v>42</v>
      </c>
    </row>
    <row r="9" spans="1:6" s="9" customFormat="1" ht="12.95" customHeight="1" x14ac:dyDescent="0.2">
      <c r="A9" s="20" t="s">
        <v>32</v>
      </c>
      <c r="B9" s="21">
        <v>21</v>
      </c>
      <c r="C9" s="22" t="str">
        <f>"F"&amp;B9</f>
        <v>F21</v>
      </c>
      <c r="D9" s="23" t="str">
        <f>"G"&amp;B9</f>
        <v>G21</v>
      </c>
    </row>
    <row r="10" spans="1:6" s="9" customFormat="1" ht="12.95" customHeight="1" thickBot="1" x14ac:dyDescent="0.25">
      <c r="C10" s="24" t="s">
        <v>19</v>
      </c>
      <c r="D10" s="24" t="s">
        <v>20</v>
      </c>
    </row>
    <row r="11" spans="1:6" s="9" customFormat="1" ht="12.95" customHeight="1" x14ac:dyDescent="0.2">
      <c r="A11" s="9" t="s">
        <v>15</v>
      </c>
      <c r="C11" s="23">
        <f ca="1">INTERCEPT(INDIRECT($D$9):G992,INDIRECT($C$9):F992)</f>
        <v>2.758166145464418E-2</v>
      </c>
      <c r="D11" s="11"/>
    </row>
    <row r="12" spans="1:6" s="9" customFormat="1" ht="12.95" customHeight="1" x14ac:dyDescent="0.2">
      <c r="A12" s="9" t="s">
        <v>16</v>
      </c>
      <c r="C12" s="23">
        <f ca="1">SLOPE(INDIRECT($D$9):G992,INDIRECT($C$9):F992)</f>
        <v>-5.7882557482151262E-6</v>
      </c>
      <c r="D12" s="11"/>
    </row>
    <row r="13" spans="1:6" s="9" customFormat="1" ht="12.95" customHeight="1" x14ac:dyDescent="0.2">
      <c r="A13" s="9" t="s">
        <v>18</v>
      </c>
      <c r="C13" s="11" t="s">
        <v>13</v>
      </c>
    </row>
    <row r="14" spans="1:6" s="9" customFormat="1" ht="12.95" customHeight="1" x14ac:dyDescent="0.2"/>
    <row r="15" spans="1:6" s="9" customFormat="1" ht="12.95" customHeight="1" x14ac:dyDescent="0.2">
      <c r="A15" s="25" t="s">
        <v>17</v>
      </c>
      <c r="C15" s="26">
        <f ca="1">(C7+C11)+(C8+C12)*INT(MAX(F21:F3533))</f>
        <v>59371.684191253102</v>
      </c>
      <c r="E15" s="27" t="s">
        <v>34</v>
      </c>
      <c r="F15" s="17">
        <v>1</v>
      </c>
    </row>
    <row r="16" spans="1:6" s="9" customFormat="1" ht="12.95" customHeight="1" x14ac:dyDescent="0.2">
      <c r="A16" s="12" t="s">
        <v>4</v>
      </c>
      <c r="C16" s="28">
        <f ca="1">+C8+C12</f>
        <v>0.36360421174425178</v>
      </c>
      <c r="E16" s="27" t="s">
        <v>30</v>
      </c>
      <c r="F16" s="29">
        <f ca="1">NOW()+15018.5+$C$5/24</f>
        <v>60212.791709143516</v>
      </c>
    </row>
    <row r="17" spans="1:21" s="9" customFormat="1" ht="12.95" customHeight="1" thickBot="1" x14ac:dyDescent="0.25">
      <c r="A17" s="27" t="s">
        <v>27</v>
      </c>
      <c r="C17" s="9">
        <f>COUNT(C21:C2191)</f>
        <v>20</v>
      </c>
      <c r="E17" s="27" t="s">
        <v>35</v>
      </c>
      <c r="F17" s="29">
        <f ca="1">ROUND(2*(F16-$C$7)/$C$8,0)/2+F15</f>
        <v>15375</v>
      </c>
    </row>
    <row r="18" spans="1:21" s="9" customFormat="1" ht="12.95" customHeight="1" thickTop="1" thickBot="1" x14ac:dyDescent="0.25">
      <c r="A18" s="12" t="s">
        <v>5</v>
      </c>
      <c r="C18" s="30">
        <f ca="1">+C15</f>
        <v>59371.684191253102</v>
      </c>
      <c r="D18" s="31">
        <f ca="1">+C16</f>
        <v>0.36360421174425178</v>
      </c>
      <c r="E18" s="27" t="s">
        <v>36</v>
      </c>
      <c r="F18" s="23">
        <f ca="1">ROUND(2*(F16-$C$15)/$C$16,0)/2+F15</f>
        <v>2314.5</v>
      </c>
    </row>
    <row r="19" spans="1:21" s="9" customFormat="1" ht="12.95" customHeight="1" thickTop="1" x14ac:dyDescent="0.2">
      <c r="E19" s="27" t="s">
        <v>31</v>
      </c>
      <c r="F19" s="32">
        <f ca="1">+$C$15+$C$16*F18-15018.5-$C$5/24</f>
        <v>45195.141972668505</v>
      </c>
    </row>
    <row r="20" spans="1:21" s="9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54</v>
      </c>
      <c r="I20" s="33" t="s">
        <v>55</v>
      </c>
      <c r="J20" s="33" t="s">
        <v>56</v>
      </c>
      <c r="K20" s="33" t="s">
        <v>57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U20" s="35" t="s">
        <v>33</v>
      </c>
    </row>
    <row r="21" spans="1:21" s="9" customFormat="1" ht="12.95" customHeight="1" x14ac:dyDescent="0.2">
      <c r="A21" s="9" t="str">
        <f>D7</f>
        <v>VSX</v>
      </c>
      <c r="C21" s="18">
        <f>C$7</f>
        <v>54622.621999999974</v>
      </c>
      <c r="D21" s="18" t="s">
        <v>13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I21" s="9">
        <f>+G21</f>
        <v>0</v>
      </c>
      <c r="O21" s="9">
        <f ca="1">+C$11+C$12*$F21</f>
        <v>2.758166145464418E-2</v>
      </c>
      <c r="Q21" s="36">
        <f>+C21-15018.5</f>
        <v>39604.121999999974</v>
      </c>
    </row>
    <row r="22" spans="1:21" s="9" customFormat="1" ht="12.95" customHeight="1" x14ac:dyDescent="0.2">
      <c r="A22" s="4" t="s">
        <v>43</v>
      </c>
      <c r="B22" s="5" t="s">
        <v>44</v>
      </c>
      <c r="C22" s="4">
        <v>54955.6898</v>
      </c>
      <c r="D22" s="4">
        <v>2.9999999999999997E-4</v>
      </c>
      <c r="E22" s="9">
        <f>+(C22-C$7)/C$8</f>
        <v>916.00286020743704</v>
      </c>
      <c r="F22" s="9">
        <f>ROUND(2*E22,0)/2</f>
        <v>916</v>
      </c>
      <c r="G22" s="9">
        <f>+C22-(C$7+F22*C$8)</f>
        <v>1.0400000246590935E-3</v>
      </c>
      <c r="K22" s="9">
        <f>+G22</f>
        <v>1.0400000246590935E-3</v>
      </c>
      <c r="O22" s="9">
        <f ca="1">+C$11+C$12*$F22</f>
        <v>2.2279619189279124E-2</v>
      </c>
      <c r="Q22" s="36">
        <f>+C22-15018.5</f>
        <v>39937.1898</v>
      </c>
    </row>
    <row r="23" spans="1:21" s="9" customFormat="1" ht="12.95" customHeight="1" x14ac:dyDescent="0.2">
      <c r="A23" s="6" t="s">
        <v>48</v>
      </c>
      <c r="B23" s="7" t="s">
        <v>47</v>
      </c>
      <c r="C23" s="6">
        <v>55269.701099999998</v>
      </c>
      <c r="D23" s="6">
        <v>5.9999999999999995E-4</v>
      </c>
      <c r="E23" s="9">
        <f>+(C23-C$7)/C$8</f>
        <v>1779.5965457496343</v>
      </c>
      <c r="F23" s="9">
        <f>ROUND(2*E23,0)/2</f>
        <v>1779.5</v>
      </c>
      <c r="G23" s="9">
        <f>+C23-(C$7+F23*C$8)</f>
        <v>3.5105000024486799E-2</v>
      </c>
      <c r="K23" s="9">
        <f>+G23</f>
        <v>3.5105000024486799E-2</v>
      </c>
      <c r="O23" s="9">
        <f ca="1">+C$11+C$12*$F23</f>
        <v>1.7281460350695364E-2</v>
      </c>
      <c r="Q23" s="36">
        <f>+C23-15018.5</f>
        <v>40251.201099999998</v>
      </c>
    </row>
    <row r="24" spans="1:21" s="9" customFormat="1" ht="12.95" customHeight="1" x14ac:dyDescent="0.2">
      <c r="A24" s="37" t="s">
        <v>49</v>
      </c>
      <c r="B24" s="38" t="s">
        <v>44</v>
      </c>
      <c r="C24" s="37">
        <v>55280.4467</v>
      </c>
      <c r="D24" s="37">
        <v>2.0000000000000001E-4</v>
      </c>
      <c r="E24" s="9">
        <f>+(C24-C$7)/C$8</f>
        <v>1809.1490883089753</v>
      </c>
      <c r="F24" s="9">
        <f>ROUND(2*E24,0)/2</f>
        <v>1809</v>
      </c>
      <c r="G24" s="9">
        <f>+C24-(C$7+F24*C$8)</f>
        <v>5.4210000023886096E-2</v>
      </c>
      <c r="J24" s="9">
        <f>+G24</f>
        <v>5.4210000023886096E-2</v>
      </c>
      <c r="O24" s="9">
        <f ca="1">+C$11+C$12*$F24</f>
        <v>1.7110706806123019E-2</v>
      </c>
      <c r="Q24" s="36">
        <f>+C24-15018.5</f>
        <v>40261.9467</v>
      </c>
    </row>
    <row r="25" spans="1:21" s="9" customFormat="1" ht="12.95" customHeight="1" x14ac:dyDescent="0.2">
      <c r="A25" s="6" t="s">
        <v>45</v>
      </c>
      <c r="B25" s="7" t="s">
        <v>44</v>
      </c>
      <c r="C25" s="6">
        <v>55605.9041</v>
      </c>
      <c r="D25" s="6">
        <v>5.0000000000000001E-4</v>
      </c>
      <c r="E25" s="9">
        <f>+(C25-C$7)/C$8</f>
        <v>2704.2218310828248</v>
      </c>
      <c r="F25" s="9">
        <f>ROUND(2*E25,0)/2</f>
        <v>2704</v>
      </c>
      <c r="G25" s="9">
        <f>+C25-(C$7+F25*C$8)</f>
        <v>8.0660000028728973E-2</v>
      </c>
      <c r="K25" s="9">
        <f>+G25</f>
        <v>8.0660000028728973E-2</v>
      </c>
      <c r="O25" s="9">
        <f ca="1">+C$11+C$12*$F25</f>
        <v>1.1930217911470479E-2</v>
      </c>
      <c r="Q25" s="36">
        <f>+C25-15018.5</f>
        <v>40587.4041</v>
      </c>
    </row>
    <row r="26" spans="1:21" s="9" customFormat="1" ht="12.95" customHeight="1" x14ac:dyDescent="0.2">
      <c r="A26" s="4" t="s">
        <v>45</v>
      </c>
      <c r="B26" s="5" t="s">
        <v>44</v>
      </c>
      <c r="C26" s="4">
        <v>55622.911599999999</v>
      </c>
      <c r="D26" s="4">
        <v>2.9999999999999997E-4</v>
      </c>
      <c r="E26" s="9">
        <f>+(C26-C$7)/C$8</f>
        <v>2750.9958471989921</v>
      </c>
      <c r="F26" s="9">
        <f>ROUND(2*E26,0)/2</f>
        <v>2751</v>
      </c>
      <c r="G26" s="9">
        <f>+C26-(C$7+F26*C$8)</f>
        <v>-1.5099999727681279E-3</v>
      </c>
      <c r="K26" s="9">
        <f>+G26</f>
        <v>-1.5099999727681279E-3</v>
      </c>
      <c r="O26" s="9">
        <f ca="1">+C$11+C$12*$F26</f>
        <v>1.1658169891304367E-2</v>
      </c>
      <c r="Q26" s="36">
        <f>+C26-15018.5</f>
        <v>40604.411599999999</v>
      </c>
    </row>
    <row r="27" spans="1:21" s="9" customFormat="1" ht="12.95" customHeight="1" x14ac:dyDescent="0.2">
      <c r="A27" s="37" t="s">
        <v>49</v>
      </c>
      <c r="B27" s="38" t="s">
        <v>44</v>
      </c>
      <c r="C27" s="37">
        <v>55627.572999999997</v>
      </c>
      <c r="D27" s="37">
        <v>1E-4</v>
      </c>
      <c r="E27" s="9">
        <f>+(C27-C$7)/C$8</f>
        <v>2763.8156266329934</v>
      </c>
      <c r="F27" s="9">
        <f>ROUND(2*E27,0)/2</f>
        <v>2764</v>
      </c>
      <c r="G27" s="9">
        <f>+C27-(C$7+F27*C$8)</f>
        <v>-6.7039999979897402E-2</v>
      </c>
      <c r="J27" s="9">
        <f>+G27</f>
        <v>-6.7039999979897402E-2</v>
      </c>
      <c r="O27" s="9">
        <f ca="1">+C$11+C$12*$F27</f>
        <v>1.1582922566577572E-2</v>
      </c>
      <c r="Q27" s="36">
        <f>+C27-15018.5</f>
        <v>40609.072999999997</v>
      </c>
    </row>
    <row r="28" spans="1:21" s="9" customFormat="1" ht="12.95" customHeight="1" x14ac:dyDescent="0.2">
      <c r="A28" s="6" t="s">
        <v>45</v>
      </c>
      <c r="B28" s="7" t="s">
        <v>44</v>
      </c>
      <c r="C28" s="6">
        <v>55674.807000000001</v>
      </c>
      <c r="D28" s="6">
        <v>5.0000000000000001E-3</v>
      </c>
      <c r="E28" s="9">
        <f>+(C28-C$7)/C$8</f>
        <v>2893.718544594557</v>
      </c>
      <c r="F28" s="9">
        <f>ROUND(2*E28,0)/2</f>
        <v>2893.5</v>
      </c>
      <c r="G28" s="9">
        <f>+C28-(C$7+F28*C$8)</f>
        <v>7.9465000024356414E-2</v>
      </c>
      <c r="K28" s="9">
        <f>+G28</f>
        <v>7.9465000024356414E-2</v>
      </c>
      <c r="O28" s="9">
        <f ca="1">+C$11+C$12*$F28</f>
        <v>1.0833343447183712E-2</v>
      </c>
      <c r="Q28" s="36">
        <f>+C28-15018.5</f>
        <v>40656.307000000001</v>
      </c>
    </row>
    <row r="29" spans="1:21" s="9" customFormat="1" ht="12.95" customHeight="1" x14ac:dyDescent="0.2">
      <c r="A29" s="6" t="s">
        <v>46</v>
      </c>
      <c r="B29" s="7" t="s">
        <v>47</v>
      </c>
      <c r="C29" s="6">
        <v>55979.8845</v>
      </c>
      <c r="D29" s="6">
        <v>5.9999999999999995E-4</v>
      </c>
      <c r="E29" s="9">
        <f>+(C29-C$7)/C$8</f>
        <v>3732.7424988312373</v>
      </c>
      <c r="F29" s="9">
        <f>ROUND(2*E29,0)/2</f>
        <v>3732.5</v>
      </c>
      <c r="G29" s="9">
        <f>+C29-(C$7+F29*C$8)</f>
        <v>8.8175000026240014E-2</v>
      </c>
      <c r="K29" s="9">
        <f>+G29</f>
        <v>8.8175000026240014E-2</v>
      </c>
      <c r="O29" s="9">
        <f ca="1">+C$11+C$12*$F29</f>
        <v>5.9769968744312237E-3</v>
      </c>
      <c r="Q29" s="36">
        <f>+C29-15018.5</f>
        <v>40961.3845</v>
      </c>
    </row>
    <row r="30" spans="1:21" s="9" customFormat="1" ht="12.95" customHeight="1" x14ac:dyDescent="0.2">
      <c r="A30" s="4" t="s">
        <v>46</v>
      </c>
      <c r="B30" s="5" t="s">
        <v>44</v>
      </c>
      <c r="C30" s="4">
        <v>55986.8822</v>
      </c>
      <c r="D30" s="4">
        <v>2.0000000000000001E-4</v>
      </c>
      <c r="E30" s="9">
        <f>+(C30-C$7)/C$8</f>
        <v>3751.9875690988315</v>
      </c>
      <c r="F30" s="9">
        <f>ROUND(2*E30,0)/2</f>
        <v>3752</v>
      </c>
      <c r="G30" s="9">
        <f>+C30-(C$7+F30*C$8)</f>
        <v>-4.5199999731266871E-3</v>
      </c>
      <c r="K30" s="9">
        <f>+G30</f>
        <v>-4.5199999731266871E-3</v>
      </c>
      <c r="O30" s="9">
        <f ca="1">+C$11+C$12*$F30</f>
        <v>5.8641258873410283E-3</v>
      </c>
      <c r="Q30" s="36">
        <f>+C30-15018.5</f>
        <v>40968.3822</v>
      </c>
    </row>
    <row r="31" spans="1:21" s="9" customFormat="1" ht="12.95" customHeight="1" x14ac:dyDescent="0.2">
      <c r="A31" s="37" t="s">
        <v>49</v>
      </c>
      <c r="B31" s="38" t="s">
        <v>44</v>
      </c>
      <c r="C31" s="37">
        <v>56002.486799999999</v>
      </c>
      <c r="D31" s="37">
        <v>2.9999999999999997E-4</v>
      </c>
      <c r="E31" s="9">
        <f>+(C31-C$7)/C$8</f>
        <v>3794.9033304915292</v>
      </c>
      <c r="F31" s="9">
        <f>ROUND(2*E31,0)/2</f>
        <v>3795</v>
      </c>
      <c r="G31" s="9">
        <f>+C31-(C$7+F31*C$8)</f>
        <v>-3.5149999974237289E-2</v>
      </c>
      <c r="J31" s="9">
        <f>+G31</f>
        <v>-3.5149999974237289E-2</v>
      </c>
      <c r="O31" s="9">
        <f ca="1">+C$11+C$12*$F31</f>
        <v>5.6152308901677751E-3</v>
      </c>
      <c r="Q31" s="36">
        <f>+C31-15018.5</f>
        <v>40983.986799999999</v>
      </c>
    </row>
    <row r="32" spans="1:21" s="9" customFormat="1" ht="12.95" customHeight="1" x14ac:dyDescent="0.2">
      <c r="A32" s="6" t="s">
        <v>46</v>
      </c>
      <c r="B32" s="7" t="s">
        <v>44</v>
      </c>
      <c r="C32" s="6">
        <v>56039.718800000002</v>
      </c>
      <c r="D32" s="6">
        <v>2.0000000000000001E-4</v>
      </c>
      <c r="E32" s="9">
        <f>+(C32-C$7)/C$8</f>
        <v>3897.2987541597549</v>
      </c>
      <c r="F32" s="9">
        <f>ROUND(2*E32,0)/2</f>
        <v>3897.5</v>
      </c>
      <c r="G32" s="9">
        <f>+C32-(C$7+F32*C$8)</f>
        <v>-7.3174999968614429E-2</v>
      </c>
      <c r="K32" s="9">
        <f>+G32</f>
        <v>-7.3174999968614429E-2</v>
      </c>
      <c r="O32" s="9">
        <f ca="1">+C$11+C$12*$F32</f>
        <v>5.0219346759757255E-3</v>
      </c>
      <c r="Q32" s="36">
        <f>+C32-15018.5</f>
        <v>41021.218800000002</v>
      </c>
    </row>
    <row r="33" spans="1:17" s="9" customFormat="1" ht="12.95" customHeight="1" x14ac:dyDescent="0.2">
      <c r="A33" s="4" t="s">
        <v>46</v>
      </c>
      <c r="B33" s="5" t="s">
        <v>47</v>
      </c>
      <c r="C33" s="4">
        <v>56046.695</v>
      </c>
      <c r="D33" s="4">
        <v>2.9999999999999997E-4</v>
      </c>
      <c r="E33" s="9">
        <f>+(C33-C$7)/C$8</f>
        <v>3916.4846951404688</v>
      </c>
      <c r="F33" s="9">
        <f>ROUND(2*E33,0)/2</f>
        <v>3916.5</v>
      </c>
      <c r="G33" s="9">
        <f>+C33-(C$7+F33*C$8)</f>
        <v>-5.5649999776505865E-3</v>
      </c>
      <c r="K33" s="9">
        <f>+G33</f>
        <v>-5.5649999776505865E-3</v>
      </c>
      <c r="O33" s="9">
        <f ca="1">+C$11+C$12*$F33</f>
        <v>4.9119578167596371E-3</v>
      </c>
      <c r="Q33" s="36">
        <f>+C33-15018.5</f>
        <v>41028.195</v>
      </c>
    </row>
    <row r="34" spans="1:17" s="9" customFormat="1" ht="12.95" customHeight="1" x14ac:dyDescent="0.2">
      <c r="A34" s="37" t="s">
        <v>49</v>
      </c>
      <c r="B34" s="38" t="s">
        <v>44</v>
      </c>
      <c r="C34" s="37">
        <v>56745.459199999998</v>
      </c>
      <c r="D34" s="37">
        <v>2.9999999999999997E-4</v>
      </c>
      <c r="E34" s="9">
        <f>+(C34-C$7)/C$8</f>
        <v>5838.225571353988</v>
      </c>
      <c r="F34" s="9">
        <f>ROUND(2*E34,0)/2</f>
        <v>5838</v>
      </c>
      <c r="G34" s="9">
        <f>+C34-(C$7+F34*C$8)</f>
        <v>8.2020000023476314E-2</v>
      </c>
      <c r="J34" s="9">
        <f>+G34</f>
        <v>8.2020000023476314E-2</v>
      </c>
      <c r="O34" s="9">
        <f ca="1">+C$11+C$12*$F34</f>
        <v>-6.2101756034357268E-3</v>
      </c>
      <c r="Q34" s="36">
        <f>+C34-15018.5</f>
        <v>41726.959199999998</v>
      </c>
    </row>
    <row r="35" spans="1:17" s="9" customFormat="1" ht="12.95" customHeight="1" x14ac:dyDescent="0.2">
      <c r="A35" s="37" t="s">
        <v>49</v>
      </c>
      <c r="B35" s="38" t="s">
        <v>44</v>
      </c>
      <c r="C35" s="37">
        <v>56745.642800000001</v>
      </c>
      <c r="D35" s="37">
        <v>2E-3</v>
      </c>
      <c r="E35" s="9">
        <f>+(C35-C$7)/C$8</f>
        <v>5838.7305079619027</v>
      </c>
      <c r="F35" s="9">
        <f>ROUND(2*E35,0)/2</f>
        <v>5838.5</v>
      </c>
      <c r="G35" s="9">
        <f>+C35-(C$7+F35*C$8)</f>
        <v>8.3815000027243514E-2</v>
      </c>
      <c r="J35" s="9">
        <f>+G35</f>
        <v>8.3815000027243514E-2</v>
      </c>
      <c r="O35" s="9">
        <f ca="1">+C$11+C$12*$F35</f>
        <v>-6.2130697313098372E-3</v>
      </c>
      <c r="Q35" s="36">
        <f>+C35-15018.5</f>
        <v>41727.142800000001</v>
      </c>
    </row>
    <row r="36" spans="1:17" s="9" customFormat="1" ht="12.95" customHeight="1" x14ac:dyDescent="0.2">
      <c r="A36" s="6" t="s">
        <v>50</v>
      </c>
      <c r="B36" s="7"/>
      <c r="C36" s="6">
        <v>57080.36</v>
      </c>
      <c r="D36" s="6">
        <v>4.0000000000000002E-4</v>
      </c>
      <c r="E36" s="9">
        <f>+(C36-C$7)/C$8</f>
        <v>6759.2695470422341</v>
      </c>
      <c r="F36" s="9">
        <f>ROUND(2*E36,0)/2</f>
        <v>6759.5</v>
      </c>
      <c r="G36" s="9">
        <f>+C36-(C$7+F36*C$8)</f>
        <v>-8.3794999969541095E-2</v>
      </c>
      <c r="J36" s="9">
        <f>+G36</f>
        <v>-8.3794999969541095E-2</v>
      </c>
      <c r="O36" s="9">
        <f ca="1">+C$11+C$12*$F36</f>
        <v>-1.1544053275415963E-2</v>
      </c>
      <c r="Q36" s="36">
        <f>+C36-15018.5</f>
        <v>42061.86</v>
      </c>
    </row>
    <row r="37" spans="1:17" s="9" customFormat="1" ht="12.95" customHeight="1" x14ac:dyDescent="0.2">
      <c r="A37" s="6" t="s">
        <v>50</v>
      </c>
      <c r="B37" s="7"/>
      <c r="C37" s="6">
        <v>57100.365299999998</v>
      </c>
      <c r="D37" s="6">
        <v>4.0000000000000002E-4</v>
      </c>
      <c r="E37" s="9">
        <f>+(C37-C$7)/C$8</f>
        <v>6814.2881108881047</v>
      </c>
      <c r="F37" s="9">
        <f>ROUND(2*E37,0)/2</f>
        <v>6814.5</v>
      </c>
      <c r="G37" s="9">
        <f>+C37-(C$7+F37*C$8)</f>
        <v>-7.7044999976351392E-2</v>
      </c>
      <c r="J37" s="9">
        <f>+G37</f>
        <v>-7.7044999976351392E-2</v>
      </c>
      <c r="O37" s="9">
        <f ca="1">+C$11+C$12*$F37</f>
        <v>-1.1862407341567797E-2</v>
      </c>
      <c r="Q37" s="36">
        <f>+C37-15018.5</f>
        <v>42081.865299999998</v>
      </c>
    </row>
    <row r="38" spans="1:17" s="9" customFormat="1" ht="12.95" customHeight="1" x14ac:dyDescent="0.2">
      <c r="A38" s="6" t="s">
        <v>50</v>
      </c>
      <c r="B38" s="7"/>
      <c r="C38" s="6">
        <v>57100.5533</v>
      </c>
      <c r="D38" s="6">
        <v>5.9999999999999995E-4</v>
      </c>
      <c r="E38" s="9">
        <f>+(C38-C$7)/C$8</f>
        <v>6814.8051483733279</v>
      </c>
      <c r="F38" s="9">
        <f>ROUND(2*E38,0)/2</f>
        <v>6815</v>
      </c>
      <c r="G38" s="9">
        <f>+C38-(C$7+F38*C$8)</f>
        <v>-7.0849999974598177E-2</v>
      </c>
      <c r="J38" s="9">
        <f>+G38</f>
        <v>-7.0849999974598177E-2</v>
      </c>
      <c r="O38" s="9">
        <f ca="1">+C$11+C$12*$F38</f>
        <v>-1.1865301469441907E-2</v>
      </c>
      <c r="Q38" s="36">
        <f>+C38-15018.5</f>
        <v>42082.0533</v>
      </c>
    </row>
    <row r="39" spans="1:17" s="9" customFormat="1" ht="12.95" customHeight="1" x14ac:dyDescent="0.2">
      <c r="A39" s="8" t="s">
        <v>58</v>
      </c>
      <c r="B39" s="40" t="s">
        <v>44</v>
      </c>
      <c r="C39" s="41">
        <v>59354.748899999999</v>
      </c>
      <c r="D39" s="42">
        <v>2.9999999999999997E-4</v>
      </c>
      <c r="E39" s="9">
        <f>+(C39-C$7)/C$8</f>
        <v>13014.292511207132</v>
      </c>
      <c r="F39" s="9">
        <f>ROUND(2*E39,0)/2</f>
        <v>13014.5</v>
      </c>
      <c r="G39" s="9">
        <f>+C39-(C$7+F39*C$8)</f>
        <v>-7.5444999973115046E-2</v>
      </c>
      <c r="K39" s="9">
        <f>+G39</f>
        <v>-7.5444999973115046E-2</v>
      </c>
      <c r="O39" s="9">
        <f ca="1">+C$11+C$12*$F39</f>
        <v>-4.7749592980501576E-2</v>
      </c>
      <c r="Q39" s="36">
        <f>+C39-15018.5</f>
        <v>44336.248899999999</v>
      </c>
    </row>
    <row r="40" spans="1:17" s="9" customFormat="1" ht="12.95" customHeight="1" x14ac:dyDescent="0.2">
      <c r="A40" s="39" t="s">
        <v>53</v>
      </c>
      <c r="C40" s="18">
        <v>59371.735999999997</v>
      </c>
      <c r="D40" s="18">
        <v>2.9999999999999997E-4</v>
      </c>
      <c r="E40" s="9">
        <f>+(C40-C$7)/C$8</f>
        <v>13061.01042325575</v>
      </c>
      <c r="F40" s="9">
        <f>ROUND(2*E40,0)/2</f>
        <v>13061</v>
      </c>
      <c r="G40" s="9">
        <f>+C40-(C$7+F40*C$8)</f>
        <v>3.7900000243098475E-3</v>
      </c>
      <c r="K40" s="9">
        <f>+G40</f>
        <v>3.7900000243098475E-3</v>
      </c>
      <c r="O40" s="9">
        <f ca="1">+C$11+C$12*$F40</f>
        <v>-4.8018746872793588E-2</v>
      </c>
      <c r="Q40" s="36">
        <f>+C40-15018.5</f>
        <v>44353.235999999997</v>
      </c>
    </row>
    <row r="41" spans="1:17" s="9" customFormat="1" ht="12.95" customHeight="1" x14ac:dyDescent="0.2">
      <c r="C41" s="18"/>
      <c r="D41" s="18"/>
    </row>
    <row r="42" spans="1:17" s="9" customFormat="1" ht="12.95" customHeight="1" x14ac:dyDescent="0.2">
      <c r="C42" s="18"/>
      <c r="D42" s="18"/>
    </row>
    <row r="43" spans="1:17" s="9" customFormat="1" ht="12.95" customHeight="1" x14ac:dyDescent="0.2">
      <c r="C43" s="18"/>
      <c r="D43" s="18"/>
    </row>
    <row r="44" spans="1:17" s="9" customFormat="1" ht="12.95" customHeight="1" x14ac:dyDescent="0.2">
      <c r="C44" s="18"/>
      <c r="D44" s="18"/>
    </row>
    <row r="45" spans="1:17" s="9" customFormat="1" ht="12.95" customHeight="1" x14ac:dyDescent="0.2">
      <c r="C45" s="18"/>
      <c r="D45" s="18"/>
    </row>
    <row r="46" spans="1:17" s="9" customFormat="1" ht="12.95" customHeight="1" x14ac:dyDescent="0.2">
      <c r="C46" s="18"/>
      <c r="D46" s="18"/>
    </row>
    <row r="47" spans="1:17" s="9" customFormat="1" ht="12.95" customHeight="1" x14ac:dyDescent="0.2">
      <c r="C47" s="18"/>
      <c r="D47" s="18"/>
    </row>
    <row r="48" spans="1:17" s="9" customFormat="1" ht="12.95" customHeight="1" x14ac:dyDescent="0.2">
      <c r="C48" s="18"/>
      <c r="D48" s="18"/>
    </row>
    <row r="49" spans="3:4" s="9" customFormat="1" ht="12.95" customHeight="1" x14ac:dyDescent="0.2">
      <c r="C49" s="18"/>
      <c r="D49" s="18"/>
    </row>
    <row r="50" spans="3:4" s="9" customFormat="1" ht="12.95" customHeight="1" x14ac:dyDescent="0.2">
      <c r="C50" s="18"/>
      <c r="D50" s="18"/>
    </row>
    <row r="51" spans="3:4" s="9" customFormat="1" ht="12.95" customHeight="1" x14ac:dyDescent="0.2">
      <c r="C51" s="18"/>
      <c r="D51" s="18"/>
    </row>
    <row r="52" spans="3:4" s="9" customFormat="1" ht="12.95" customHeight="1" x14ac:dyDescent="0.2">
      <c r="C52" s="18"/>
      <c r="D52" s="18"/>
    </row>
    <row r="53" spans="3:4" s="9" customFormat="1" ht="12.95" customHeight="1" x14ac:dyDescent="0.2">
      <c r="C53" s="18"/>
      <c r="D53" s="18"/>
    </row>
    <row r="54" spans="3:4" s="9" customFormat="1" ht="12.95" customHeight="1" x14ac:dyDescent="0.2">
      <c r="C54" s="18"/>
      <c r="D54" s="18"/>
    </row>
    <row r="55" spans="3:4" s="9" customFormat="1" ht="12.95" customHeight="1" x14ac:dyDescent="0.2">
      <c r="C55" s="18"/>
      <c r="D55" s="18"/>
    </row>
    <row r="56" spans="3:4" s="9" customFormat="1" ht="12.95" customHeight="1" x14ac:dyDescent="0.2">
      <c r="C56" s="18"/>
      <c r="D56" s="18"/>
    </row>
    <row r="57" spans="3:4" s="9" customFormat="1" ht="12.95" customHeight="1" x14ac:dyDescent="0.2">
      <c r="C57" s="18"/>
      <c r="D57" s="18"/>
    </row>
    <row r="58" spans="3:4" s="9" customFormat="1" ht="12.95" customHeight="1" x14ac:dyDescent="0.2">
      <c r="C58" s="18"/>
      <c r="D58" s="18"/>
    </row>
    <row r="59" spans="3:4" s="9" customFormat="1" ht="12.95" customHeight="1" x14ac:dyDescent="0.2">
      <c r="C59" s="18"/>
      <c r="D59" s="18"/>
    </row>
    <row r="60" spans="3:4" s="9" customFormat="1" ht="12.95" customHeight="1" x14ac:dyDescent="0.2">
      <c r="C60" s="18"/>
      <c r="D60" s="18"/>
    </row>
    <row r="61" spans="3:4" s="9" customFormat="1" ht="12.95" customHeight="1" x14ac:dyDescent="0.2">
      <c r="C61" s="18"/>
      <c r="D61" s="18"/>
    </row>
    <row r="62" spans="3:4" s="9" customFormat="1" ht="12.95" customHeight="1" x14ac:dyDescent="0.2">
      <c r="C62" s="18"/>
      <c r="D62" s="18"/>
    </row>
    <row r="63" spans="3:4" s="9" customFormat="1" ht="12.95" customHeight="1" x14ac:dyDescent="0.2">
      <c r="C63" s="18"/>
      <c r="D63" s="18"/>
    </row>
    <row r="64" spans="3:4" s="9" customFormat="1" ht="12.95" customHeight="1" x14ac:dyDescent="0.2">
      <c r="C64" s="18"/>
      <c r="D64" s="18"/>
    </row>
    <row r="65" spans="3:4" s="9" customFormat="1" ht="12.95" customHeight="1" x14ac:dyDescent="0.2">
      <c r="C65" s="18"/>
      <c r="D65" s="18"/>
    </row>
    <row r="66" spans="3:4" s="9" customFormat="1" ht="12.95" customHeight="1" x14ac:dyDescent="0.2">
      <c r="C66" s="18"/>
      <c r="D66" s="18"/>
    </row>
    <row r="67" spans="3:4" s="9" customFormat="1" ht="12.95" customHeight="1" x14ac:dyDescent="0.2">
      <c r="C67" s="18"/>
      <c r="D67" s="18"/>
    </row>
    <row r="68" spans="3:4" s="9" customFormat="1" ht="12.95" customHeight="1" x14ac:dyDescent="0.2">
      <c r="C68" s="18"/>
      <c r="D68" s="18"/>
    </row>
    <row r="69" spans="3:4" s="9" customFormat="1" ht="12.95" customHeight="1" x14ac:dyDescent="0.2">
      <c r="C69" s="18"/>
      <c r="D69" s="18"/>
    </row>
    <row r="70" spans="3:4" s="9" customFormat="1" ht="12.95" customHeight="1" x14ac:dyDescent="0.2">
      <c r="C70" s="18"/>
      <c r="D70" s="18"/>
    </row>
    <row r="71" spans="3:4" s="9" customFormat="1" ht="12.95" customHeight="1" x14ac:dyDescent="0.2">
      <c r="C71" s="18"/>
      <c r="D71" s="18"/>
    </row>
    <row r="72" spans="3:4" s="9" customFormat="1" ht="12.95" customHeight="1" x14ac:dyDescent="0.2">
      <c r="C72" s="18"/>
      <c r="D72" s="18"/>
    </row>
    <row r="73" spans="3:4" s="9" customFormat="1" ht="12.95" customHeight="1" x14ac:dyDescent="0.2">
      <c r="C73" s="18"/>
      <c r="D73" s="18"/>
    </row>
    <row r="74" spans="3:4" s="9" customFormat="1" ht="12.95" customHeight="1" x14ac:dyDescent="0.2">
      <c r="C74" s="18"/>
      <c r="D74" s="18"/>
    </row>
    <row r="75" spans="3:4" s="9" customFormat="1" ht="12.95" customHeight="1" x14ac:dyDescent="0.2">
      <c r="C75" s="18"/>
      <c r="D75" s="18"/>
    </row>
    <row r="76" spans="3:4" s="9" customFormat="1" ht="12.95" customHeight="1" x14ac:dyDescent="0.2">
      <c r="C76" s="18"/>
      <c r="D76" s="18"/>
    </row>
    <row r="77" spans="3:4" s="9" customFormat="1" ht="12.95" customHeight="1" x14ac:dyDescent="0.2">
      <c r="C77" s="18"/>
      <c r="D77" s="18"/>
    </row>
    <row r="78" spans="3:4" s="9" customFormat="1" ht="12.95" customHeight="1" x14ac:dyDescent="0.2">
      <c r="C78" s="18"/>
      <c r="D78" s="18"/>
    </row>
    <row r="79" spans="3:4" s="9" customFormat="1" ht="12.95" customHeight="1" x14ac:dyDescent="0.2">
      <c r="C79" s="18"/>
      <c r="D79" s="18"/>
    </row>
    <row r="80" spans="3:4" s="9" customFormat="1" ht="12.95" customHeight="1" x14ac:dyDescent="0.2">
      <c r="C80" s="18"/>
      <c r="D80" s="18"/>
    </row>
    <row r="81" spans="3:4" s="9" customFormat="1" ht="12.95" customHeight="1" x14ac:dyDescent="0.2">
      <c r="C81" s="18"/>
      <c r="D81" s="18"/>
    </row>
    <row r="82" spans="3:4" s="9" customFormat="1" ht="12.95" customHeight="1" x14ac:dyDescent="0.2">
      <c r="C82" s="18"/>
      <c r="D82" s="18"/>
    </row>
    <row r="83" spans="3:4" s="9" customFormat="1" ht="12.95" customHeight="1" x14ac:dyDescent="0.2">
      <c r="C83" s="18"/>
      <c r="D83" s="18"/>
    </row>
    <row r="84" spans="3:4" s="9" customFormat="1" ht="12.95" customHeight="1" x14ac:dyDescent="0.2">
      <c r="C84" s="18"/>
      <c r="D84" s="18"/>
    </row>
    <row r="85" spans="3:4" s="9" customFormat="1" ht="12.95" customHeight="1" x14ac:dyDescent="0.2">
      <c r="C85" s="18"/>
      <c r="D85" s="18"/>
    </row>
    <row r="86" spans="3:4" s="9" customFormat="1" ht="12.95" customHeight="1" x14ac:dyDescent="0.2">
      <c r="C86" s="18"/>
      <c r="D86" s="18"/>
    </row>
    <row r="87" spans="3:4" s="9" customFormat="1" ht="12.95" customHeight="1" x14ac:dyDescent="0.2">
      <c r="C87" s="18"/>
      <c r="D87" s="18"/>
    </row>
    <row r="88" spans="3:4" s="9" customFormat="1" ht="12.95" customHeight="1" x14ac:dyDescent="0.2">
      <c r="C88" s="18"/>
      <c r="D88" s="18"/>
    </row>
    <row r="89" spans="3:4" s="9" customFormat="1" ht="12.95" customHeight="1" x14ac:dyDescent="0.2">
      <c r="C89" s="18"/>
      <c r="D89" s="18"/>
    </row>
    <row r="90" spans="3:4" s="9" customFormat="1" ht="12.95" customHeight="1" x14ac:dyDescent="0.2">
      <c r="C90" s="18"/>
      <c r="D90" s="18"/>
    </row>
    <row r="91" spans="3:4" s="9" customFormat="1" ht="12.95" customHeight="1" x14ac:dyDescent="0.2">
      <c r="C91" s="18"/>
      <c r="D91" s="18"/>
    </row>
    <row r="92" spans="3:4" s="9" customFormat="1" ht="12.95" customHeight="1" x14ac:dyDescent="0.2">
      <c r="C92" s="18"/>
      <c r="D92" s="18"/>
    </row>
    <row r="93" spans="3:4" s="9" customFormat="1" ht="12.95" customHeight="1" x14ac:dyDescent="0.2">
      <c r="C93" s="18"/>
      <c r="D93" s="18"/>
    </row>
    <row r="94" spans="3:4" s="9" customFormat="1" ht="12.95" customHeight="1" x14ac:dyDescent="0.2">
      <c r="C94" s="18"/>
      <c r="D94" s="18"/>
    </row>
    <row r="95" spans="3:4" s="9" customFormat="1" ht="12.95" customHeight="1" x14ac:dyDescent="0.2">
      <c r="C95" s="18"/>
      <c r="D95" s="18"/>
    </row>
    <row r="96" spans="3:4" s="9" customFormat="1" ht="12.95" customHeight="1" x14ac:dyDescent="0.2">
      <c r="C96" s="18"/>
      <c r="D96" s="18"/>
    </row>
    <row r="97" spans="3:4" s="9" customFormat="1" ht="12.95" customHeight="1" x14ac:dyDescent="0.2">
      <c r="C97" s="18"/>
      <c r="D97" s="18"/>
    </row>
    <row r="98" spans="3:4" s="9" customFormat="1" ht="12.95" customHeight="1" x14ac:dyDescent="0.2">
      <c r="C98" s="18"/>
      <c r="D98" s="18"/>
    </row>
    <row r="99" spans="3:4" s="9" customFormat="1" ht="12.95" customHeight="1" x14ac:dyDescent="0.2">
      <c r="C99" s="18"/>
      <c r="D99" s="18"/>
    </row>
    <row r="100" spans="3:4" s="9" customFormat="1" ht="12.95" customHeight="1" x14ac:dyDescent="0.2">
      <c r="C100" s="18"/>
      <c r="D100" s="18"/>
    </row>
    <row r="101" spans="3:4" s="9" customFormat="1" ht="12.95" customHeight="1" x14ac:dyDescent="0.2">
      <c r="C101" s="18"/>
      <c r="D101" s="18"/>
    </row>
    <row r="102" spans="3:4" s="9" customFormat="1" ht="12.95" customHeight="1" x14ac:dyDescent="0.2">
      <c r="C102" s="18"/>
      <c r="D102" s="18"/>
    </row>
    <row r="103" spans="3:4" s="9" customFormat="1" ht="12.95" customHeight="1" x14ac:dyDescent="0.2">
      <c r="C103" s="18"/>
      <c r="D103" s="18"/>
    </row>
    <row r="104" spans="3:4" s="9" customFormat="1" ht="12.95" customHeight="1" x14ac:dyDescent="0.2">
      <c r="C104" s="18"/>
      <c r="D104" s="18"/>
    </row>
    <row r="105" spans="3:4" s="9" customFormat="1" ht="12.95" customHeight="1" x14ac:dyDescent="0.2">
      <c r="C105" s="18"/>
      <c r="D105" s="18"/>
    </row>
    <row r="106" spans="3:4" s="9" customFormat="1" ht="12.95" customHeight="1" x14ac:dyDescent="0.2">
      <c r="C106" s="18"/>
      <c r="D106" s="18"/>
    </row>
    <row r="107" spans="3:4" s="9" customFormat="1" ht="12.95" customHeight="1" x14ac:dyDescent="0.2">
      <c r="C107" s="18"/>
      <c r="D107" s="18"/>
    </row>
    <row r="108" spans="3:4" s="9" customFormat="1" ht="12.95" customHeight="1" x14ac:dyDescent="0.2">
      <c r="C108" s="18"/>
      <c r="D108" s="18"/>
    </row>
    <row r="109" spans="3:4" s="9" customFormat="1" ht="12.95" customHeight="1" x14ac:dyDescent="0.2">
      <c r="C109" s="18"/>
      <c r="D109" s="18"/>
    </row>
    <row r="110" spans="3:4" s="9" customFormat="1" ht="12.95" customHeight="1" x14ac:dyDescent="0.2">
      <c r="C110" s="18"/>
      <c r="D110" s="18"/>
    </row>
    <row r="111" spans="3:4" s="9" customFormat="1" ht="12.95" customHeight="1" x14ac:dyDescent="0.2">
      <c r="C111" s="18"/>
      <c r="D111" s="18"/>
    </row>
    <row r="112" spans="3:4" s="9" customFormat="1" ht="12.95" customHeight="1" x14ac:dyDescent="0.2">
      <c r="C112" s="18"/>
      <c r="D112" s="18"/>
    </row>
    <row r="113" spans="3:4" s="9" customFormat="1" ht="12.95" customHeight="1" x14ac:dyDescent="0.2">
      <c r="C113" s="18"/>
      <c r="D113" s="18"/>
    </row>
    <row r="114" spans="3:4" s="9" customFormat="1" ht="12.95" customHeight="1" x14ac:dyDescent="0.2">
      <c r="C114" s="18"/>
      <c r="D114" s="18"/>
    </row>
    <row r="115" spans="3:4" s="9" customFormat="1" ht="12.95" customHeight="1" x14ac:dyDescent="0.2">
      <c r="C115" s="18"/>
      <c r="D115" s="18"/>
    </row>
    <row r="116" spans="3:4" s="9" customFormat="1" ht="12.95" customHeight="1" x14ac:dyDescent="0.2">
      <c r="C116" s="18"/>
      <c r="D116" s="18"/>
    </row>
    <row r="117" spans="3:4" s="9" customFormat="1" ht="12.95" customHeight="1" x14ac:dyDescent="0.2">
      <c r="C117" s="18"/>
      <c r="D117" s="18"/>
    </row>
    <row r="118" spans="3:4" s="9" customFormat="1" ht="12.95" customHeight="1" x14ac:dyDescent="0.2">
      <c r="C118" s="18"/>
      <c r="D118" s="18"/>
    </row>
    <row r="119" spans="3:4" s="9" customFormat="1" ht="12.95" customHeight="1" x14ac:dyDescent="0.2">
      <c r="C119" s="18"/>
      <c r="D119" s="18"/>
    </row>
    <row r="120" spans="3:4" s="9" customFormat="1" ht="12.95" customHeight="1" x14ac:dyDescent="0.2">
      <c r="C120" s="18"/>
      <c r="D120" s="18"/>
    </row>
    <row r="121" spans="3:4" s="9" customFormat="1" ht="12.95" customHeight="1" x14ac:dyDescent="0.2">
      <c r="C121" s="18"/>
      <c r="D121" s="18"/>
    </row>
    <row r="122" spans="3:4" s="9" customFormat="1" ht="12.95" customHeight="1" x14ac:dyDescent="0.2">
      <c r="C122" s="18"/>
      <c r="D122" s="18"/>
    </row>
    <row r="123" spans="3:4" s="9" customFormat="1" ht="12.95" customHeight="1" x14ac:dyDescent="0.2">
      <c r="C123" s="18"/>
      <c r="D123" s="18"/>
    </row>
    <row r="124" spans="3:4" s="9" customFormat="1" ht="12.95" customHeight="1" x14ac:dyDescent="0.2">
      <c r="C124" s="18"/>
      <c r="D124" s="18"/>
    </row>
    <row r="125" spans="3:4" s="9" customFormat="1" ht="12.95" customHeight="1" x14ac:dyDescent="0.2">
      <c r="C125" s="18"/>
      <c r="D125" s="18"/>
    </row>
    <row r="126" spans="3:4" s="9" customFormat="1" ht="12.95" customHeight="1" x14ac:dyDescent="0.2">
      <c r="C126" s="18"/>
      <c r="D126" s="18"/>
    </row>
    <row r="127" spans="3:4" s="9" customFormat="1" ht="12.95" customHeight="1" x14ac:dyDescent="0.2">
      <c r="C127" s="18"/>
      <c r="D127" s="18"/>
    </row>
    <row r="128" spans="3:4" s="9" customFormat="1" ht="12.95" customHeight="1" x14ac:dyDescent="0.2">
      <c r="C128" s="18"/>
      <c r="D128" s="18"/>
    </row>
    <row r="129" spans="3:4" s="9" customFormat="1" ht="12.95" customHeight="1" x14ac:dyDescent="0.2">
      <c r="C129" s="18"/>
      <c r="D129" s="18"/>
    </row>
    <row r="130" spans="3:4" s="9" customFormat="1" ht="12.95" customHeight="1" x14ac:dyDescent="0.2">
      <c r="C130" s="18"/>
      <c r="D130" s="18"/>
    </row>
    <row r="131" spans="3:4" s="9" customFormat="1" ht="12.95" customHeight="1" x14ac:dyDescent="0.2">
      <c r="C131" s="18"/>
      <c r="D131" s="18"/>
    </row>
    <row r="132" spans="3:4" s="9" customFormat="1" ht="12.95" customHeight="1" x14ac:dyDescent="0.2">
      <c r="C132" s="18"/>
      <c r="D132" s="18"/>
    </row>
    <row r="133" spans="3:4" s="9" customFormat="1" ht="12.95" customHeight="1" x14ac:dyDescent="0.2">
      <c r="C133" s="18"/>
      <c r="D133" s="18"/>
    </row>
    <row r="134" spans="3:4" s="9" customFormat="1" ht="12.95" customHeight="1" x14ac:dyDescent="0.2">
      <c r="C134" s="18"/>
      <c r="D134" s="18"/>
    </row>
    <row r="135" spans="3:4" s="9" customFormat="1" ht="12.95" customHeight="1" x14ac:dyDescent="0.2">
      <c r="C135" s="18"/>
      <c r="D135" s="18"/>
    </row>
    <row r="136" spans="3:4" s="9" customFormat="1" ht="12.95" customHeight="1" x14ac:dyDescent="0.2">
      <c r="C136" s="18"/>
      <c r="D136" s="18"/>
    </row>
    <row r="137" spans="3:4" s="9" customFormat="1" ht="12.95" customHeight="1" x14ac:dyDescent="0.2">
      <c r="C137" s="18"/>
      <c r="D137" s="18"/>
    </row>
    <row r="138" spans="3:4" s="9" customFormat="1" ht="12.95" customHeight="1" x14ac:dyDescent="0.2">
      <c r="C138" s="18"/>
      <c r="D138" s="18"/>
    </row>
    <row r="139" spans="3:4" s="9" customFormat="1" ht="12.95" customHeight="1" x14ac:dyDescent="0.2">
      <c r="C139" s="18"/>
      <c r="D139" s="18"/>
    </row>
    <row r="140" spans="3:4" s="9" customFormat="1" ht="12.95" customHeight="1" x14ac:dyDescent="0.2">
      <c r="C140" s="18"/>
      <c r="D140" s="18"/>
    </row>
    <row r="141" spans="3:4" s="9" customFormat="1" ht="12.95" customHeight="1" x14ac:dyDescent="0.2">
      <c r="C141" s="18"/>
      <c r="D141" s="18"/>
    </row>
    <row r="142" spans="3:4" s="9" customFormat="1" ht="12.95" customHeight="1" x14ac:dyDescent="0.2">
      <c r="C142" s="18"/>
      <c r="D142" s="18"/>
    </row>
    <row r="143" spans="3:4" s="9" customFormat="1" ht="12.95" customHeight="1" x14ac:dyDescent="0.2">
      <c r="C143" s="18"/>
      <c r="D143" s="18"/>
    </row>
    <row r="144" spans="3:4" s="9" customFormat="1" ht="12.95" customHeight="1" x14ac:dyDescent="0.2">
      <c r="C144" s="18"/>
      <c r="D144" s="18"/>
    </row>
    <row r="145" spans="3:4" s="9" customFormat="1" ht="12.95" customHeight="1" x14ac:dyDescent="0.2">
      <c r="C145" s="18"/>
      <c r="D145" s="18"/>
    </row>
    <row r="146" spans="3:4" s="9" customFormat="1" ht="12.95" customHeight="1" x14ac:dyDescent="0.2">
      <c r="C146" s="18"/>
      <c r="D146" s="18"/>
    </row>
    <row r="147" spans="3:4" s="9" customFormat="1" ht="12.95" customHeight="1" x14ac:dyDescent="0.2">
      <c r="C147" s="18"/>
      <c r="D147" s="18"/>
    </row>
    <row r="148" spans="3:4" s="9" customFormat="1" ht="12.95" customHeight="1" x14ac:dyDescent="0.2">
      <c r="C148" s="18"/>
      <c r="D148" s="18"/>
    </row>
    <row r="149" spans="3:4" s="9" customFormat="1" ht="12.95" customHeight="1" x14ac:dyDescent="0.2">
      <c r="C149" s="18"/>
      <c r="D149" s="18"/>
    </row>
    <row r="150" spans="3:4" s="9" customFormat="1" ht="12.95" customHeight="1" x14ac:dyDescent="0.2">
      <c r="C150" s="18"/>
      <c r="D150" s="18"/>
    </row>
    <row r="151" spans="3:4" s="9" customFormat="1" ht="12.95" customHeight="1" x14ac:dyDescent="0.2">
      <c r="C151" s="18"/>
      <c r="D151" s="18"/>
    </row>
    <row r="152" spans="3:4" s="9" customFormat="1" ht="12.95" customHeight="1" x14ac:dyDescent="0.2">
      <c r="C152" s="18"/>
      <c r="D152" s="18"/>
    </row>
    <row r="153" spans="3:4" s="9" customFormat="1" ht="12.95" customHeight="1" x14ac:dyDescent="0.2">
      <c r="C153" s="18"/>
      <c r="D153" s="18"/>
    </row>
    <row r="154" spans="3:4" s="9" customFormat="1" ht="12.95" customHeight="1" x14ac:dyDescent="0.2">
      <c r="C154" s="18"/>
      <c r="D154" s="18"/>
    </row>
    <row r="155" spans="3:4" s="9" customFormat="1" ht="12.95" customHeight="1" x14ac:dyDescent="0.2">
      <c r="C155" s="18"/>
      <c r="D155" s="18"/>
    </row>
    <row r="156" spans="3:4" s="9" customFormat="1" ht="12.95" customHeight="1" x14ac:dyDescent="0.2">
      <c r="C156" s="18"/>
      <c r="D156" s="18"/>
    </row>
    <row r="157" spans="3:4" s="9" customFormat="1" ht="12.95" customHeight="1" x14ac:dyDescent="0.2">
      <c r="C157" s="18"/>
      <c r="D157" s="18"/>
    </row>
    <row r="158" spans="3:4" s="9" customFormat="1" ht="12.95" customHeight="1" x14ac:dyDescent="0.2">
      <c r="C158" s="18"/>
      <c r="D158" s="18"/>
    </row>
    <row r="159" spans="3:4" s="9" customFormat="1" ht="12.95" customHeight="1" x14ac:dyDescent="0.2">
      <c r="C159" s="18"/>
      <c r="D159" s="18"/>
    </row>
    <row r="160" spans="3:4" s="9" customFormat="1" ht="12.95" customHeight="1" x14ac:dyDescent="0.2">
      <c r="C160" s="18"/>
      <c r="D160" s="18"/>
    </row>
    <row r="161" spans="3:4" s="9" customFormat="1" ht="12.95" customHeight="1" x14ac:dyDescent="0.2">
      <c r="C161" s="18"/>
      <c r="D161" s="18"/>
    </row>
    <row r="162" spans="3:4" s="9" customFormat="1" ht="12.95" customHeight="1" x14ac:dyDescent="0.2">
      <c r="C162" s="18"/>
      <c r="D162" s="18"/>
    </row>
    <row r="163" spans="3:4" s="9" customFormat="1" ht="12.95" customHeight="1" x14ac:dyDescent="0.2">
      <c r="C163" s="18"/>
      <c r="D163" s="18"/>
    </row>
    <row r="164" spans="3:4" s="9" customFormat="1" ht="12.95" customHeight="1" x14ac:dyDescent="0.2">
      <c r="C164" s="18"/>
      <c r="D164" s="18"/>
    </row>
    <row r="165" spans="3:4" s="9" customFormat="1" ht="12.95" customHeight="1" x14ac:dyDescent="0.2">
      <c r="C165" s="18"/>
      <c r="D165" s="18"/>
    </row>
    <row r="166" spans="3:4" s="9" customFormat="1" ht="12.95" customHeight="1" x14ac:dyDescent="0.2">
      <c r="C166" s="18"/>
      <c r="D166" s="18"/>
    </row>
    <row r="167" spans="3:4" s="9" customFormat="1" ht="12.95" customHeight="1" x14ac:dyDescent="0.2">
      <c r="C167" s="18"/>
      <c r="D167" s="18"/>
    </row>
    <row r="168" spans="3:4" s="9" customFormat="1" ht="12.95" customHeight="1" x14ac:dyDescent="0.2">
      <c r="C168" s="18"/>
      <c r="D168" s="18"/>
    </row>
    <row r="169" spans="3:4" s="9" customFormat="1" ht="12.95" customHeight="1" x14ac:dyDescent="0.2">
      <c r="C169" s="18"/>
      <c r="D169" s="18"/>
    </row>
    <row r="170" spans="3:4" s="9" customFormat="1" ht="12.95" customHeight="1" x14ac:dyDescent="0.2">
      <c r="C170" s="18"/>
      <c r="D170" s="18"/>
    </row>
    <row r="171" spans="3:4" s="9" customFormat="1" ht="12.95" customHeight="1" x14ac:dyDescent="0.2">
      <c r="C171" s="18"/>
      <c r="D171" s="18"/>
    </row>
    <row r="172" spans="3:4" s="9" customFormat="1" ht="12.95" customHeight="1" x14ac:dyDescent="0.2">
      <c r="C172" s="18"/>
      <c r="D172" s="18"/>
    </row>
    <row r="173" spans="3:4" s="9" customFormat="1" ht="12.95" customHeight="1" x14ac:dyDescent="0.2">
      <c r="C173" s="18"/>
      <c r="D173" s="18"/>
    </row>
    <row r="174" spans="3:4" s="9" customFormat="1" ht="12.95" customHeight="1" x14ac:dyDescent="0.2">
      <c r="C174" s="18"/>
      <c r="D174" s="18"/>
    </row>
    <row r="175" spans="3:4" s="9" customFormat="1" ht="12.95" customHeight="1" x14ac:dyDescent="0.2">
      <c r="C175" s="18"/>
      <c r="D175" s="18"/>
    </row>
    <row r="176" spans="3:4" s="9" customFormat="1" ht="12.95" customHeight="1" x14ac:dyDescent="0.2">
      <c r="C176" s="18"/>
      <c r="D176" s="18"/>
    </row>
    <row r="177" spans="3:4" s="9" customFormat="1" ht="12.95" customHeight="1" x14ac:dyDescent="0.2">
      <c r="C177" s="18"/>
      <c r="D177" s="18"/>
    </row>
    <row r="178" spans="3:4" s="9" customFormat="1" ht="12.95" customHeight="1" x14ac:dyDescent="0.2">
      <c r="C178" s="18"/>
      <c r="D178" s="18"/>
    </row>
    <row r="179" spans="3:4" s="9" customFormat="1" ht="12.95" customHeight="1" x14ac:dyDescent="0.2">
      <c r="C179" s="18"/>
      <c r="D179" s="18"/>
    </row>
    <row r="180" spans="3:4" s="9" customFormat="1" ht="12.95" customHeight="1" x14ac:dyDescent="0.2">
      <c r="C180" s="18"/>
      <c r="D180" s="18"/>
    </row>
    <row r="181" spans="3:4" s="9" customFormat="1" ht="12.95" customHeight="1" x14ac:dyDescent="0.2">
      <c r="C181" s="18"/>
      <c r="D181" s="18"/>
    </row>
    <row r="182" spans="3:4" s="9" customFormat="1" ht="12.95" customHeight="1" x14ac:dyDescent="0.2">
      <c r="C182" s="18"/>
      <c r="D182" s="18"/>
    </row>
    <row r="183" spans="3:4" s="9" customFormat="1" ht="12.95" customHeight="1" x14ac:dyDescent="0.2">
      <c r="C183" s="18"/>
      <c r="D183" s="18"/>
    </row>
    <row r="184" spans="3:4" s="9" customFormat="1" ht="12.95" customHeight="1" x14ac:dyDescent="0.2">
      <c r="C184" s="18"/>
      <c r="D184" s="18"/>
    </row>
    <row r="185" spans="3:4" s="9" customFormat="1" ht="12.95" customHeight="1" x14ac:dyDescent="0.2">
      <c r="C185" s="18"/>
      <c r="D185" s="18"/>
    </row>
    <row r="186" spans="3:4" s="9" customFormat="1" ht="12.95" customHeight="1" x14ac:dyDescent="0.2">
      <c r="C186" s="18"/>
      <c r="D186" s="18"/>
    </row>
    <row r="187" spans="3:4" s="9" customFormat="1" ht="12.95" customHeight="1" x14ac:dyDescent="0.2">
      <c r="C187" s="18"/>
      <c r="D187" s="18"/>
    </row>
    <row r="188" spans="3:4" s="9" customFormat="1" ht="12.95" customHeight="1" x14ac:dyDescent="0.2">
      <c r="C188" s="18"/>
      <c r="D188" s="18"/>
    </row>
    <row r="189" spans="3:4" s="9" customFormat="1" ht="12.95" customHeight="1" x14ac:dyDescent="0.2">
      <c r="C189" s="18"/>
      <c r="D189" s="18"/>
    </row>
    <row r="190" spans="3:4" s="9" customFormat="1" ht="12.95" customHeight="1" x14ac:dyDescent="0.2">
      <c r="C190" s="18"/>
      <c r="D190" s="18"/>
    </row>
    <row r="191" spans="3:4" s="9" customFormat="1" ht="12.95" customHeight="1" x14ac:dyDescent="0.2">
      <c r="C191" s="18"/>
      <c r="D191" s="18"/>
    </row>
    <row r="192" spans="3:4" s="9" customFormat="1" ht="12.95" customHeight="1" x14ac:dyDescent="0.2">
      <c r="C192" s="18"/>
      <c r="D192" s="18"/>
    </row>
    <row r="193" spans="3:4" s="9" customFormat="1" ht="12.95" customHeight="1" x14ac:dyDescent="0.2">
      <c r="C193" s="18"/>
      <c r="D193" s="18"/>
    </row>
    <row r="194" spans="3:4" s="9" customFormat="1" ht="12.95" customHeight="1" x14ac:dyDescent="0.2">
      <c r="C194" s="18"/>
      <c r="D194" s="18"/>
    </row>
    <row r="195" spans="3:4" s="9" customFormat="1" ht="12.95" customHeight="1" x14ac:dyDescent="0.2">
      <c r="C195" s="18"/>
      <c r="D195" s="18"/>
    </row>
    <row r="196" spans="3:4" s="9" customFormat="1" ht="12.95" customHeight="1" x14ac:dyDescent="0.2">
      <c r="C196" s="18"/>
      <c r="D196" s="18"/>
    </row>
    <row r="197" spans="3:4" s="9" customFormat="1" ht="12.95" customHeight="1" x14ac:dyDescent="0.2">
      <c r="C197" s="18"/>
      <c r="D197" s="18"/>
    </row>
    <row r="198" spans="3:4" s="9" customFormat="1" ht="12.95" customHeight="1" x14ac:dyDescent="0.2">
      <c r="C198" s="18"/>
      <c r="D198" s="18"/>
    </row>
    <row r="199" spans="3:4" s="9" customFormat="1" ht="12.95" customHeight="1" x14ac:dyDescent="0.2">
      <c r="C199" s="18"/>
      <c r="D199" s="18"/>
    </row>
    <row r="200" spans="3:4" s="9" customFormat="1" ht="12.95" customHeight="1" x14ac:dyDescent="0.2">
      <c r="C200" s="18"/>
      <c r="D200" s="18"/>
    </row>
    <row r="201" spans="3:4" s="9" customFormat="1" ht="12.95" customHeight="1" x14ac:dyDescent="0.2">
      <c r="C201" s="18"/>
      <c r="D201" s="18"/>
    </row>
    <row r="202" spans="3:4" s="9" customFormat="1" ht="12.95" customHeight="1" x14ac:dyDescent="0.2">
      <c r="C202" s="18"/>
      <c r="D202" s="18"/>
    </row>
    <row r="203" spans="3:4" s="9" customFormat="1" ht="12.95" customHeight="1" x14ac:dyDescent="0.2">
      <c r="C203" s="18"/>
      <c r="D203" s="18"/>
    </row>
    <row r="204" spans="3:4" s="9" customFormat="1" ht="12.95" customHeight="1" x14ac:dyDescent="0.2">
      <c r="C204" s="18"/>
      <c r="D204" s="18"/>
    </row>
    <row r="205" spans="3:4" s="9" customFormat="1" ht="12.95" customHeight="1" x14ac:dyDescent="0.2">
      <c r="C205" s="18"/>
      <c r="D205" s="18"/>
    </row>
    <row r="206" spans="3:4" s="9" customFormat="1" ht="12.95" customHeight="1" x14ac:dyDescent="0.2">
      <c r="C206" s="18"/>
      <c r="D206" s="18"/>
    </row>
    <row r="207" spans="3:4" s="9" customFormat="1" ht="12.95" customHeight="1" x14ac:dyDescent="0.2">
      <c r="C207" s="18"/>
      <c r="D207" s="18"/>
    </row>
    <row r="208" spans="3:4" s="9" customFormat="1" ht="12.95" customHeight="1" x14ac:dyDescent="0.2">
      <c r="C208" s="18"/>
      <c r="D208" s="18"/>
    </row>
    <row r="209" spans="3:4" s="9" customFormat="1" ht="12.95" customHeight="1" x14ac:dyDescent="0.2">
      <c r="C209" s="18"/>
      <c r="D209" s="18"/>
    </row>
    <row r="210" spans="3:4" s="9" customFormat="1" ht="12.95" customHeight="1" x14ac:dyDescent="0.2">
      <c r="C210" s="18"/>
      <c r="D210" s="18"/>
    </row>
    <row r="211" spans="3:4" s="9" customFormat="1" ht="12.95" customHeight="1" x14ac:dyDescent="0.2">
      <c r="C211" s="18"/>
      <c r="D211" s="18"/>
    </row>
    <row r="212" spans="3:4" s="9" customFormat="1" ht="12.95" customHeight="1" x14ac:dyDescent="0.2">
      <c r="C212" s="18"/>
      <c r="D212" s="18"/>
    </row>
    <row r="213" spans="3:4" s="9" customFormat="1" ht="12.95" customHeight="1" x14ac:dyDescent="0.2">
      <c r="C213" s="18"/>
      <c r="D213" s="18"/>
    </row>
    <row r="214" spans="3:4" s="9" customFormat="1" ht="12.95" customHeight="1" x14ac:dyDescent="0.2">
      <c r="C214" s="18"/>
      <c r="D214" s="18"/>
    </row>
    <row r="215" spans="3:4" s="9" customFormat="1" ht="12.95" customHeight="1" x14ac:dyDescent="0.2">
      <c r="C215" s="18"/>
      <c r="D215" s="18"/>
    </row>
    <row r="216" spans="3:4" s="9" customFormat="1" ht="12.95" customHeight="1" x14ac:dyDescent="0.2">
      <c r="C216" s="18"/>
      <c r="D216" s="18"/>
    </row>
    <row r="217" spans="3:4" s="9" customFormat="1" ht="12.95" customHeight="1" x14ac:dyDescent="0.2">
      <c r="C217" s="18"/>
      <c r="D217" s="18"/>
    </row>
    <row r="218" spans="3:4" s="9" customFormat="1" ht="12.95" customHeight="1" x14ac:dyDescent="0.2">
      <c r="C218" s="18"/>
      <c r="D218" s="18"/>
    </row>
    <row r="219" spans="3:4" s="9" customFormat="1" ht="12.95" customHeight="1" x14ac:dyDescent="0.2">
      <c r="C219" s="18"/>
      <c r="D219" s="18"/>
    </row>
    <row r="220" spans="3:4" s="9" customFormat="1" ht="12.95" customHeight="1" x14ac:dyDescent="0.2">
      <c r="C220" s="18"/>
      <c r="D220" s="18"/>
    </row>
    <row r="221" spans="3:4" s="9" customFormat="1" ht="12.95" customHeight="1" x14ac:dyDescent="0.2">
      <c r="C221" s="18"/>
      <c r="D221" s="18"/>
    </row>
    <row r="222" spans="3:4" s="9" customFormat="1" ht="12.95" customHeight="1" x14ac:dyDescent="0.2">
      <c r="C222" s="18"/>
      <c r="D222" s="18"/>
    </row>
    <row r="223" spans="3:4" s="9" customFormat="1" ht="12.95" customHeight="1" x14ac:dyDescent="0.2">
      <c r="C223" s="18"/>
      <c r="D223" s="18"/>
    </row>
    <row r="224" spans="3:4" s="9" customFormat="1" ht="12.95" customHeight="1" x14ac:dyDescent="0.2">
      <c r="C224" s="18"/>
      <c r="D224" s="18"/>
    </row>
    <row r="225" spans="3:4" s="9" customFormat="1" ht="12.95" customHeight="1" x14ac:dyDescent="0.2">
      <c r="C225" s="18"/>
      <c r="D225" s="18"/>
    </row>
    <row r="226" spans="3:4" s="9" customFormat="1" ht="12.95" customHeight="1" x14ac:dyDescent="0.2">
      <c r="C226" s="18"/>
      <c r="D226" s="18"/>
    </row>
    <row r="227" spans="3:4" s="9" customFormat="1" ht="12.95" customHeight="1" x14ac:dyDescent="0.2">
      <c r="C227" s="18"/>
      <c r="D227" s="18"/>
    </row>
    <row r="228" spans="3:4" s="9" customFormat="1" ht="12.95" customHeight="1" x14ac:dyDescent="0.2">
      <c r="C228" s="18"/>
      <c r="D228" s="18"/>
    </row>
    <row r="229" spans="3:4" s="9" customFormat="1" ht="12.95" customHeight="1" x14ac:dyDescent="0.2">
      <c r="C229" s="18"/>
      <c r="D229" s="18"/>
    </row>
    <row r="230" spans="3:4" s="9" customFormat="1" ht="12.95" customHeight="1" x14ac:dyDescent="0.2">
      <c r="C230" s="18"/>
      <c r="D230" s="18"/>
    </row>
    <row r="231" spans="3:4" s="9" customFormat="1" ht="12.95" customHeight="1" x14ac:dyDescent="0.2">
      <c r="C231" s="18"/>
      <c r="D231" s="18"/>
    </row>
    <row r="232" spans="3:4" s="9" customFormat="1" ht="12.95" customHeight="1" x14ac:dyDescent="0.2">
      <c r="C232" s="18"/>
      <c r="D232" s="18"/>
    </row>
    <row r="233" spans="3:4" s="9" customFormat="1" ht="12.95" customHeight="1" x14ac:dyDescent="0.2">
      <c r="C233" s="18"/>
      <c r="D233" s="18"/>
    </row>
    <row r="234" spans="3:4" s="9" customFormat="1" ht="12.95" customHeight="1" x14ac:dyDescent="0.2">
      <c r="C234" s="18"/>
      <c r="D234" s="18"/>
    </row>
    <row r="235" spans="3:4" s="9" customFormat="1" ht="12.95" customHeight="1" x14ac:dyDescent="0.2">
      <c r="C235" s="18"/>
      <c r="D235" s="18"/>
    </row>
    <row r="236" spans="3:4" s="9" customFormat="1" ht="12.95" customHeight="1" x14ac:dyDescent="0.2">
      <c r="C236" s="18"/>
      <c r="D236" s="18"/>
    </row>
    <row r="237" spans="3:4" s="9" customFormat="1" ht="12.95" customHeight="1" x14ac:dyDescent="0.2">
      <c r="C237" s="18"/>
      <c r="D237" s="18"/>
    </row>
    <row r="238" spans="3:4" s="9" customFormat="1" ht="12.95" customHeight="1" x14ac:dyDescent="0.2">
      <c r="C238" s="18"/>
      <c r="D238" s="18"/>
    </row>
    <row r="239" spans="3:4" s="9" customFormat="1" ht="12.95" customHeight="1" x14ac:dyDescent="0.2">
      <c r="C239" s="18"/>
      <c r="D239" s="18"/>
    </row>
    <row r="240" spans="3:4" s="9" customFormat="1" ht="12.95" customHeight="1" x14ac:dyDescent="0.2">
      <c r="C240" s="18"/>
      <c r="D240" s="18"/>
    </row>
    <row r="241" spans="3:4" s="9" customFormat="1" ht="12.95" customHeight="1" x14ac:dyDescent="0.2">
      <c r="C241" s="18"/>
      <c r="D241" s="18"/>
    </row>
    <row r="242" spans="3:4" s="9" customFormat="1" ht="12.95" customHeight="1" x14ac:dyDescent="0.2">
      <c r="C242" s="18"/>
      <c r="D242" s="18"/>
    </row>
    <row r="243" spans="3:4" s="9" customFormat="1" ht="12.95" customHeight="1" x14ac:dyDescent="0.2">
      <c r="C243" s="18"/>
      <c r="D243" s="18"/>
    </row>
    <row r="244" spans="3:4" s="9" customFormat="1" ht="12.95" customHeight="1" x14ac:dyDescent="0.2">
      <c r="C244" s="18"/>
      <c r="D244" s="18"/>
    </row>
    <row r="245" spans="3:4" s="9" customFormat="1" ht="12.95" customHeight="1" x14ac:dyDescent="0.2">
      <c r="C245" s="18"/>
      <c r="D245" s="18"/>
    </row>
    <row r="246" spans="3:4" s="9" customFormat="1" ht="12.95" customHeight="1" x14ac:dyDescent="0.2">
      <c r="C246" s="18"/>
      <c r="D246" s="18"/>
    </row>
    <row r="247" spans="3:4" s="9" customFormat="1" ht="12.95" customHeight="1" x14ac:dyDescent="0.2">
      <c r="C247" s="18"/>
      <c r="D247" s="18"/>
    </row>
    <row r="248" spans="3:4" s="9" customFormat="1" ht="12.95" customHeight="1" x14ac:dyDescent="0.2">
      <c r="C248" s="18"/>
      <c r="D248" s="18"/>
    </row>
    <row r="249" spans="3:4" s="9" customFormat="1" ht="12.95" customHeight="1" x14ac:dyDescent="0.2">
      <c r="C249" s="18"/>
      <c r="D249" s="18"/>
    </row>
    <row r="250" spans="3:4" s="9" customFormat="1" ht="12.95" customHeight="1" x14ac:dyDescent="0.2">
      <c r="C250" s="18"/>
      <c r="D250" s="18"/>
    </row>
    <row r="251" spans="3:4" s="9" customFormat="1" ht="12.95" customHeight="1" x14ac:dyDescent="0.2">
      <c r="C251" s="18"/>
      <c r="D251" s="18"/>
    </row>
    <row r="252" spans="3:4" s="9" customFormat="1" ht="12.95" customHeight="1" x14ac:dyDescent="0.2">
      <c r="C252" s="18"/>
      <c r="D252" s="18"/>
    </row>
    <row r="253" spans="3:4" s="9" customFormat="1" ht="12.95" customHeight="1" x14ac:dyDescent="0.2">
      <c r="C253" s="18"/>
      <c r="D253" s="18"/>
    </row>
    <row r="254" spans="3:4" s="9" customFormat="1" ht="12.95" customHeight="1" x14ac:dyDescent="0.2">
      <c r="C254" s="18"/>
      <c r="D254" s="18"/>
    </row>
    <row r="255" spans="3:4" s="9" customFormat="1" ht="12.95" customHeight="1" x14ac:dyDescent="0.2">
      <c r="C255" s="18"/>
      <c r="D255" s="18"/>
    </row>
    <row r="256" spans="3:4" s="9" customFormat="1" ht="12.95" customHeight="1" x14ac:dyDescent="0.2">
      <c r="C256" s="18"/>
      <c r="D256" s="18"/>
    </row>
    <row r="257" spans="3:4" s="9" customFormat="1" ht="12.95" customHeight="1" x14ac:dyDescent="0.2">
      <c r="C257" s="18"/>
      <c r="D257" s="18"/>
    </row>
    <row r="258" spans="3:4" s="9" customFormat="1" ht="12.95" customHeight="1" x14ac:dyDescent="0.2">
      <c r="C258" s="18"/>
      <c r="D258" s="18"/>
    </row>
    <row r="259" spans="3:4" s="9" customFormat="1" ht="12.95" customHeight="1" x14ac:dyDescent="0.2">
      <c r="C259" s="18"/>
      <c r="D259" s="18"/>
    </row>
    <row r="260" spans="3:4" s="9" customFormat="1" ht="12.95" customHeight="1" x14ac:dyDescent="0.2">
      <c r="C260" s="18"/>
      <c r="D260" s="18"/>
    </row>
    <row r="261" spans="3:4" s="9" customFormat="1" ht="12.95" customHeight="1" x14ac:dyDescent="0.2">
      <c r="C261" s="18"/>
      <c r="D261" s="18"/>
    </row>
    <row r="262" spans="3:4" s="9" customFormat="1" ht="12.95" customHeight="1" x14ac:dyDescent="0.2">
      <c r="C262" s="18"/>
      <c r="D262" s="18"/>
    </row>
    <row r="263" spans="3:4" s="9" customFormat="1" ht="12.95" customHeight="1" x14ac:dyDescent="0.2">
      <c r="C263" s="18"/>
      <c r="D263" s="18"/>
    </row>
    <row r="264" spans="3:4" s="9" customFormat="1" ht="12.95" customHeight="1" x14ac:dyDescent="0.2">
      <c r="C264" s="18"/>
      <c r="D264" s="18"/>
    </row>
    <row r="265" spans="3:4" s="9" customFormat="1" ht="12.95" customHeight="1" x14ac:dyDescent="0.2">
      <c r="C265" s="18"/>
      <c r="D265" s="18"/>
    </row>
    <row r="266" spans="3:4" s="9" customFormat="1" ht="12.95" customHeight="1" x14ac:dyDescent="0.2">
      <c r="C266" s="18"/>
      <c r="D266" s="18"/>
    </row>
    <row r="267" spans="3:4" s="9" customFormat="1" ht="12.95" customHeight="1" x14ac:dyDescent="0.2">
      <c r="C267" s="18"/>
      <c r="D267" s="18"/>
    </row>
    <row r="268" spans="3:4" s="9" customFormat="1" ht="12.95" customHeight="1" x14ac:dyDescent="0.2">
      <c r="C268" s="18"/>
      <c r="D268" s="18"/>
    </row>
    <row r="269" spans="3:4" s="9" customFormat="1" ht="12.95" customHeight="1" x14ac:dyDescent="0.2">
      <c r="C269" s="18"/>
      <c r="D269" s="18"/>
    </row>
    <row r="270" spans="3:4" s="9" customFormat="1" ht="12.95" customHeight="1" x14ac:dyDescent="0.2">
      <c r="C270" s="18"/>
      <c r="D270" s="18"/>
    </row>
    <row r="271" spans="3:4" s="9" customFormat="1" ht="12.95" customHeight="1" x14ac:dyDescent="0.2">
      <c r="C271" s="18"/>
      <c r="D271" s="18"/>
    </row>
    <row r="272" spans="3:4" s="9" customFormat="1" ht="12.95" customHeight="1" x14ac:dyDescent="0.2">
      <c r="C272" s="18"/>
      <c r="D272" s="18"/>
    </row>
    <row r="273" spans="3:4" s="9" customFormat="1" ht="12.95" customHeight="1" x14ac:dyDescent="0.2">
      <c r="C273" s="18"/>
      <c r="D273" s="18"/>
    </row>
    <row r="274" spans="3:4" s="9" customFormat="1" ht="12.95" customHeight="1" x14ac:dyDescent="0.2">
      <c r="C274" s="18"/>
      <c r="D274" s="18"/>
    </row>
    <row r="275" spans="3:4" s="9" customFormat="1" ht="12.95" customHeight="1" x14ac:dyDescent="0.2">
      <c r="C275" s="18"/>
      <c r="D275" s="18"/>
    </row>
    <row r="276" spans="3:4" s="9" customFormat="1" ht="12.95" customHeight="1" x14ac:dyDescent="0.2">
      <c r="C276" s="18"/>
      <c r="D276" s="18"/>
    </row>
    <row r="277" spans="3:4" s="9" customFormat="1" ht="12.95" customHeight="1" x14ac:dyDescent="0.2">
      <c r="C277" s="18"/>
      <c r="D277" s="18"/>
    </row>
    <row r="278" spans="3:4" s="9" customFormat="1" ht="12.95" customHeight="1" x14ac:dyDescent="0.2">
      <c r="C278" s="18"/>
      <c r="D278" s="18"/>
    </row>
    <row r="279" spans="3:4" s="9" customFormat="1" ht="12.95" customHeight="1" x14ac:dyDescent="0.2">
      <c r="C279" s="18"/>
      <c r="D279" s="18"/>
    </row>
    <row r="280" spans="3:4" s="9" customFormat="1" ht="12.95" customHeight="1" x14ac:dyDescent="0.2">
      <c r="C280" s="18"/>
      <c r="D280" s="18"/>
    </row>
    <row r="281" spans="3:4" s="9" customFormat="1" ht="12.95" customHeight="1" x14ac:dyDescent="0.2">
      <c r="C281" s="18"/>
      <c r="D281" s="18"/>
    </row>
    <row r="282" spans="3:4" s="9" customFormat="1" ht="12.95" customHeight="1" x14ac:dyDescent="0.2">
      <c r="C282" s="18"/>
      <c r="D282" s="18"/>
    </row>
    <row r="283" spans="3:4" s="9" customFormat="1" ht="12.95" customHeight="1" x14ac:dyDescent="0.2">
      <c r="C283" s="18"/>
      <c r="D283" s="18"/>
    </row>
    <row r="284" spans="3:4" s="9" customFormat="1" ht="12.95" customHeight="1" x14ac:dyDescent="0.2">
      <c r="C284" s="18"/>
      <c r="D284" s="18"/>
    </row>
    <row r="285" spans="3:4" s="9" customFormat="1" ht="12.95" customHeight="1" x14ac:dyDescent="0.2">
      <c r="C285" s="18"/>
      <c r="D285" s="18"/>
    </row>
    <row r="286" spans="3:4" s="9" customFormat="1" ht="12.95" customHeight="1" x14ac:dyDescent="0.2">
      <c r="C286" s="18"/>
      <c r="D286" s="18"/>
    </row>
    <row r="287" spans="3:4" s="9" customFormat="1" ht="12.95" customHeight="1" x14ac:dyDescent="0.2">
      <c r="C287" s="18"/>
      <c r="D287" s="18"/>
    </row>
    <row r="288" spans="3:4" s="9" customFormat="1" ht="12.95" customHeight="1" x14ac:dyDescent="0.2">
      <c r="C288" s="18"/>
      <c r="D288" s="18"/>
    </row>
    <row r="289" spans="3:4" s="9" customFormat="1" ht="12.95" customHeight="1" x14ac:dyDescent="0.2">
      <c r="C289" s="18"/>
      <c r="D289" s="18"/>
    </row>
    <row r="290" spans="3:4" s="9" customFormat="1" ht="12.95" customHeight="1" x14ac:dyDescent="0.2">
      <c r="C290" s="18"/>
      <c r="D290" s="18"/>
    </row>
    <row r="291" spans="3:4" s="9" customFormat="1" ht="12.95" customHeight="1" x14ac:dyDescent="0.2">
      <c r="C291" s="18"/>
      <c r="D291" s="18"/>
    </row>
    <row r="292" spans="3:4" s="9" customFormat="1" ht="12.95" customHeight="1" x14ac:dyDescent="0.2">
      <c r="C292" s="18"/>
      <c r="D292" s="18"/>
    </row>
    <row r="293" spans="3:4" s="9" customFormat="1" ht="12.95" customHeight="1" x14ac:dyDescent="0.2">
      <c r="C293" s="18"/>
      <c r="D293" s="18"/>
    </row>
    <row r="294" spans="3:4" s="9" customFormat="1" ht="12.95" customHeight="1" x14ac:dyDescent="0.2">
      <c r="C294" s="18"/>
      <c r="D294" s="18"/>
    </row>
    <row r="295" spans="3:4" s="9" customFormat="1" ht="12.95" customHeight="1" x14ac:dyDescent="0.2">
      <c r="C295" s="18"/>
      <c r="D295" s="18"/>
    </row>
    <row r="296" spans="3:4" s="9" customFormat="1" ht="12.95" customHeight="1" x14ac:dyDescent="0.2">
      <c r="C296" s="18"/>
      <c r="D296" s="18"/>
    </row>
    <row r="297" spans="3:4" s="9" customFormat="1" ht="12.95" customHeight="1" x14ac:dyDescent="0.2">
      <c r="C297" s="18"/>
      <c r="D297" s="18"/>
    </row>
    <row r="298" spans="3:4" s="9" customFormat="1" ht="12.95" customHeight="1" x14ac:dyDescent="0.2">
      <c r="C298" s="18"/>
      <c r="D298" s="18"/>
    </row>
    <row r="299" spans="3:4" s="9" customFormat="1" ht="12.95" customHeight="1" x14ac:dyDescent="0.2">
      <c r="C299" s="18"/>
      <c r="D299" s="18"/>
    </row>
    <row r="300" spans="3:4" s="9" customFormat="1" ht="12.95" customHeight="1" x14ac:dyDescent="0.2">
      <c r="C300" s="18"/>
      <c r="D300" s="18"/>
    </row>
    <row r="301" spans="3:4" s="9" customFormat="1" ht="12.95" customHeight="1" x14ac:dyDescent="0.2">
      <c r="C301" s="18"/>
      <c r="D301" s="18"/>
    </row>
    <row r="302" spans="3:4" s="9" customFormat="1" ht="12.95" customHeight="1" x14ac:dyDescent="0.2">
      <c r="C302" s="18"/>
      <c r="D302" s="18"/>
    </row>
    <row r="303" spans="3:4" s="9" customFormat="1" ht="12.95" customHeight="1" x14ac:dyDescent="0.2">
      <c r="C303" s="18"/>
      <c r="D303" s="18"/>
    </row>
    <row r="304" spans="3:4" s="9" customFormat="1" ht="12.95" customHeight="1" x14ac:dyDescent="0.2">
      <c r="C304" s="18"/>
      <c r="D304" s="18"/>
    </row>
    <row r="305" spans="3:4" s="9" customFormat="1" ht="12.95" customHeight="1" x14ac:dyDescent="0.2">
      <c r="C305" s="18"/>
      <c r="D305" s="18"/>
    </row>
    <row r="306" spans="3:4" s="9" customFormat="1" ht="12.95" customHeight="1" x14ac:dyDescent="0.2">
      <c r="C306" s="18"/>
      <c r="D306" s="18"/>
    </row>
    <row r="307" spans="3:4" s="9" customFormat="1" ht="12.95" customHeight="1" x14ac:dyDescent="0.2">
      <c r="C307" s="18"/>
      <c r="D307" s="18"/>
    </row>
    <row r="308" spans="3:4" s="9" customFormat="1" ht="12.95" customHeight="1" x14ac:dyDescent="0.2">
      <c r="C308" s="18"/>
      <c r="D308" s="18"/>
    </row>
    <row r="309" spans="3:4" s="9" customFormat="1" ht="12.95" customHeight="1" x14ac:dyDescent="0.2">
      <c r="C309" s="18"/>
      <c r="D309" s="18"/>
    </row>
    <row r="310" spans="3:4" s="9" customFormat="1" ht="12.95" customHeight="1" x14ac:dyDescent="0.2">
      <c r="C310" s="18"/>
      <c r="D310" s="18"/>
    </row>
    <row r="311" spans="3:4" s="9" customFormat="1" ht="12.95" customHeight="1" x14ac:dyDescent="0.2">
      <c r="C311" s="18"/>
      <c r="D311" s="18"/>
    </row>
    <row r="312" spans="3:4" s="9" customFormat="1" ht="12.95" customHeight="1" x14ac:dyDescent="0.2">
      <c r="C312" s="18"/>
      <c r="D312" s="18"/>
    </row>
    <row r="313" spans="3:4" s="9" customFormat="1" ht="12.95" customHeight="1" x14ac:dyDescent="0.2">
      <c r="C313" s="18"/>
      <c r="D313" s="18"/>
    </row>
    <row r="314" spans="3:4" s="9" customFormat="1" ht="12.95" customHeight="1" x14ac:dyDescent="0.2">
      <c r="C314" s="18"/>
      <c r="D314" s="18"/>
    </row>
    <row r="315" spans="3:4" s="9" customFormat="1" ht="12.95" customHeight="1" x14ac:dyDescent="0.2">
      <c r="C315" s="18"/>
      <c r="D315" s="18"/>
    </row>
    <row r="316" spans="3:4" s="9" customFormat="1" ht="12.95" customHeight="1" x14ac:dyDescent="0.2">
      <c r="C316" s="18"/>
      <c r="D316" s="18"/>
    </row>
    <row r="317" spans="3:4" s="9" customFormat="1" ht="12.95" customHeight="1" x14ac:dyDescent="0.2">
      <c r="C317" s="18"/>
      <c r="D317" s="18"/>
    </row>
    <row r="318" spans="3:4" s="9" customFormat="1" ht="12.95" customHeight="1" x14ac:dyDescent="0.2">
      <c r="C318" s="18"/>
      <c r="D318" s="18"/>
    </row>
    <row r="319" spans="3:4" s="9" customFormat="1" ht="12.95" customHeight="1" x14ac:dyDescent="0.2">
      <c r="C319" s="18"/>
      <c r="D319" s="18"/>
    </row>
    <row r="320" spans="3:4" s="9" customFormat="1" ht="12.95" customHeight="1" x14ac:dyDescent="0.2">
      <c r="C320" s="18"/>
      <c r="D320" s="18"/>
    </row>
    <row r="321" spans="3:4" s="9" customFormat="1" ht="12.95" customHeight="1" x14ac:dyDescent="0.2">
      <c r="C321" s="18"/>
      <c r="D321" s="18"/>
    </row>
    <row r="322" spans="3:4" s="9" customFormat="1" ht="12.95" customHeight="1" x14ac:dyDescent="0.2">
      <c r="C322" s="18"/>
      <c r="D322" s="18"/>
    </row>
    <row r="323" spans="3:4" s="9" customFormat="1" ht="12.95" customHeight="1" x14ac:dyDescent="0.2">
      <c r="C323" s="18"/>
      <c r="D323" s="18"/>
    </row>
    <row r="324" spans="3:4" s="9" customFormat="1" ht="12.95" customHeight="1" x14ac:dyDescent="0.2">
      <c r="C324" s="18"/>
      <c r="D324" s="18"/>
    </row>
    <row r="325" spans="3:4" s="9" customFormat="1" ht="12.95" customHeight="1" x14ac:dyDescent="0.2">
      <c r="C325" s="18"/>
      <c r="D325" s="18"/>
    </row>
    <row r="326" spans="3:4" s="9" customFormat="1" ht="12.95" customHeight="1" x14ac:dyDescent="0.2">
      <c r="C326" s="18"/>
      <c r="D326" s="18"/>
    </row>
    <row r="327" spans="3:4" s="9" customFormat="1" ht="12.95" customHeight="1" x14ac:dyDescent="0.2">
      <c r="C327" s="18"/>
      <c r="D327" s="18"/>
    </row>
    <row r="328" spans="3:4" s="9" customFormat="1" ht="12.95" customHeight="1" x14ac:dyDescent="0.2">
      <c r="C328" s="18"/>
      <c r="D328" s="18"/>
    </row>
    <row r="329" spans="3:4" s="9" customFormat="1" ht="12.95" customHeight="1" x14ac:dyDescent="0.2">
      <c r="C329" s="18"/>
      <c r="D329" s="18"/>
    </row>
    <row r="330" spans="3:4" s="9" customFormat="1" ht="12.95" customHeight="1" x14ac:dyDescent="0.2">
      <c r="C330" s="18"/>
      <c r="D330" s="18"/>
    </row>
    <row r="331" spans="3:4" s="9" customFormat="1" ht="12.95" customHeight="1" x14ac:dyDescent="0.2">
      <c r="C331" s="18"/>
      <c r="D331" s="18"/>
    </row>
    <row r="332" spans="3:4" s="9" customFormat="1" ht="12.95" customHeight="1" x14ac:dyDescent="0.2">
      <c r="C332" s="18"/>
      <c r="D332" s="18"/>
    </row>
    <row r="333" spans="3:4" s="9" customFormat="1" ht="12.95" customHeight="1" x14ac:dyDescent="0.2">
      <c r="C333" s="18"/>
      <c r="D333" s="18"/>
    </row>
    <row r="334" spans="3:4" s="9" customFormat="1" ht="12.95" customHeight="1" x14ac:dyDescent="0.2">
      <c r="C334" s="18"/>
      <c r="D334" s="18"/>
    </row>
    <row r="335" spans="3:4" s="9" customFormat="1" ht="12.95" customHeight="1" x14ac:dyDescent="0.2">
      <c r="C335" s="18"/>
      <c r="D335" s="18"/>
    </row>
    <row r="336" spans="3:4" s="9" customFormat="1" ht="12.95" customHeight="1" x14ac:dyDescent="0.2">
      <c r="C336" s="18"/>
      <c r="D336" s="18"/>
    </row>
    <row r="337" spans="3:4" s="9" customFormat="1" ht="12.95" customHeight="1" x14ac:dyDescent="0.2">
      <c r="C337" s="18"/>
      <c r="D337" s="18"/>
    </row>
    <row r="338" spans="3:4" s="9" customFormat="1" ht="12.95" customHeight="1" x14ac:dyDescent="0.2">
      <c r="C338" s="18"/>
      <c r="D338" s="18"/>
    </row>
    <row r="339" spans="3:4" s="9" customFormat="1" ht="12.95" customHeight="1" x14ac:dyDescent="0.2">
      <c r="C339" s="18"/>
      <c r="D339" s="18"/>
    </row>
    <row r="340" spans="3:4" s="9" customFormat="1" ht="12.95" customHeight="1" x14ac:dyDescent="0.2">
      <c r="C340" s="18"/>
      <c r="D340" s="18"/>
    </row>
    <row r="341" spans="3:4" s="9" customFormat="1" ht="12.95" customHeight="1" x14ac:dyDescent="0.2">
      <c r="C341" s="18"/>
      <c r="D341" s="18"/>
    </row>
    <row r="342" spans="3:4" s="9" customFormat="1" ht="12.95" customHeight="1" x14ac:dyDescent="0.2">
      <c r="C342" s="18"/>
      <c r="D342" s="18"/>
    </row>
    <row r="343" spans="3:4" s="9" customFormat="1" ht="12.95" customHeight="1" x14ac:dyDescent="0.2">
      <c r="C343" s="18"/>
      <c r="D343" s="18"/>
    </row>
    <row r="344" spans="3:4" s="9" customFormat="1" ht="12.95" customHeight="1" x14ac:dyDescent="0.2">
      <c r="C344" s="18"/>
      <c r="D344" s="18"/>
    </row>
    <row r="345" spans="3:4" s="9" customFormat="1" ht="12.95" customHeight="1" x14ac:dyDescent="0.2">
      <c r="C345" s="18"/>
      <c r="D345" s="18"/>
    </row>
    <row r="346" spans="3:4" s="9" customFormat="1" ht="12.95" customHeight="1" x14ac:dyDescent="0.2">
      <c r="C346" s="18"/>
      <c r="D346" s="18"/>
    </row>
    <row r="347" spans="3:4" s="9" customFormat="1" ht="12.95" customHeight="1" x14ac:dyDescent="0.2">
      <c r="C347" s="18"/>
      <c r="D347" s="18"/>
    </row>
    <row r="348" spans="3:4" s="9" customFormat="1" ht="12.95" customHeight="1" x14ac:dyDescent="0.2">
      <c r="C348" s="18"/>
      <c r="D348" s="18"/>
    </row>
    <row r="349" spans="3:4" s="9" customFormat="1" ht="12.95" customHeight="1" x14ac:dyDescent="0.2">
      <c r="C349" s="18"/>
      <c r="D349" s="18"/>
    </row>
    <row r="350" spans="3:4" s="9" customFormat="1" ht="12.95" customHeight="1" x14ac:dyDescent="0.2">
      <c r="C350" s="18"/>
      <c r="D350" s="18"/>
    </row>
    <row r="351" spans="3:4" s="9" customFormat="1" ht="12.95" customHeight="1" x14ac:dyDescent="0.2">
      <c r="C351" s="18"/>
      <c r="D351" s="18"/>
    </row>
    <row r="352" spans="3:4" s="9" customFormat="1" ht="12.95" customHeight="1" x14ac:dyDescent="0.2">
      <c r="C352" s="18"/>
      <c r="D352" s="18"/>
    </row>
    <row r="353" spans="3:4" s="9" customFormat="1" ht="12.95" customHeight="1" x14ac:dyDescent="0.2">
      <c r="C353" s="18"/>
      <c r="D353" s="18"/>
    </row>
    <row r="354" spans="3:4" s="9" customFormat="1" ht="12.95" customHeight="1" x14ac:dyDescent="0.2">
      <c r="C354" s="18"/>
      <c r="D354" s="18"/>
    </row>
    <row r="355" spans="3:4" s="9" customFormat="1" ht="12.95" customHeight="1" x14ac:dyDescent="0.2">
      <c r="C355" s="18"/>
      <c r="D355" s="18"/>
    </row>
    <row r="356" spans="3:4" s="9" customFormat="1" ht="12.95" customHeight="1" x14ac:dyDescent="0.2">
      <c r="C356" s="18"/>
      <c r="D356" s="18"/>
    </row>
    <row r="357" spans="3:4" s="9" customFormat="1" ht="12.95" customHeight="1" x14ac:dyDescent="0.2">
      <c r="C357" s="18"/>
      <c r="D357" s="18"/>
    </row>
    <row r="358" spans="3:4" s="9" customFormat="1" ht="12.95" customHeight="1" x14ac:dyDescent="0.2">
      <c r="C358" s="18"/>
      <c r="D358" s="18"/>
    </row>
    <row r="359" spans="3:4" s="9" customFormat="1" ht="12.95" customHeight="1" x14ac:dyDescent="0.2">
      <c r="C359" s="18"/>
      <c r="D359" s="18"/>
    </row>
    <row r="360" spans="3:4" s="9" customFormat="1" ht="12.95" customHeight="1" x14ac:dyDescent="0.2">
      <c r="C360" s="18"/>
      <c r="D360" s="18"/>
    </row>
    <row r="361" spans="3:4" s="9" customFormat="1" ht="12.95" customHeight="1" x14ac:dyDescent="0.2">
      <c r="C361" s="18"/>
      <c r="D361" s="18"/>
    </row>
    <row r="362" spans="3:4" s="9" customFormat="1" ht="12.95" customHeight="1" x14ac:dyDescent="0.2">
      <c r="C362" s="18"/>
      <c r="D362" s="18"/>
    </row>
    <row r="363" spans="3:4" s="9" customFormat="1" ht="12.95" customHeight="1" x14ac:dyDescent="0.2">
      <c r="C363" s="18"/>
      <c r="D363" s="18"/>
    </row>
    <row r="364" spans="3:4" s="9" customFormat="1" ht="12.95" customHeight="1" x14ac:dyDescent="0.2">
      <c r="C364" s="18"/>
      <c r="D364" s="18"/>
    </row>
    <row r="365" spans="3:4" s="9" customFormat="1" ht="12.95" customHeight="1" x14ac:dyDescent="0.2">
      <c r="C365" s="18"/>
      <c r="D365" s="18"/>
    </row>
    <row r="366" spans="3:4" s="9" customFormat="1" ht="12.95" customHeight="1" x14ac:dyDescent="0.2">
      <c r="C366" s="18"/>
      <c r="D366" s="18"/>
    </row>
    <row r="367" spans="3:4" s="9" customFormat="1" ht="12.95" customHeight="1" x14ac:dyDescent="0.2">
      <c r="C367" s="18"/>
      <c r="D367" s="18"/>
    </row>
    <row r="368" spans="3:4" s="9" customFormat="1" ht="12.95" customHeight="1" x14ac:dyDescent="0.2">
      <c r="C368" s="18"/>
      <c r="D368" s="18"/>
    </row>
    <row r="369" spans="3:4" s="9" customFormat="1" ht="12.95" customHeight="1" x14ac:dyDescent="0.2">
      <c r="C369" s="18"/>
      <c r="D369" s="18"/>
    </row>
    <row r="370" spans="3:4" s="9" customFormat="1" ht="12.95" customHeight="1" x14ac:dyDescent="0.2">
      <c r="C370" s="18"/>
      <c r="D370" s="18"/>
    </row>
    <row r="371" spans="3:4" s="9" customFormat="1" ht="12.95" customHeight="1" x14ac:dyDescent="0.2">
      <c r="C371" s="18"/>
      <c r="D371" s="18"/>
    </row>
    <row r="372" spans="3:4" s="9" customFormat="1" ht="12.95" customHeight="1" x14ac:dyDescent="0.2">
      <c r="C372" s="18"/>
      <c r="D372" s="18"/>
    </row>
    <row r="373" spans="3:4" s="9" customFormat="1" ht="12.95" customHeight="1" x14ac:dyDescent="0.2">
      <c r="C373" s="18"/>
      <c r="D373" s="18"/>
    </row>
    <row r="374" spans="3:4" s="9" customFormat="1" ht="12.95" customHeight="1" x14ac:dyDescent="0.2">
      <c r="C374" s="18"/>
      <c r="D374" s="18"/>
    </row>
    <row r="375" spans="3:4" s="9" customFormat="1" ht="12.95" customHeight="1" x14ac:dyDescent="0.2">
      <c r="C375" s="18"/>
      <c r="D375" s="18"/>
    </row>
    <row r="376" spans="3:4" s="9" customFormat="1" ht="12.95" customHeight="1" x14ac:dyDescent="0.2">
      <c r="C376" s="18"/>
      <c r="D376" s="18"/>
    </row>
    <row r="377" spans="3:4" s="9" customFormat="1" ht="12.95" customHeight="1" x14ac:dyDescent="0.2">
      <c r="C377" s="18"/>
      <c r="D377" s="18"/>
    </row>
    <row r="378" spans="3:4" s="9" customFormat="1" ht="12.95" customHeight="1" x14ac:dyDescent="0.2">
      <c r="C378" s="18"/>
      <c r="D378" s="18"/>
    </row>
    <row r="379" spans="3:4" s="9" customFormat="1" ht="12.95" customHeight="1" x14ac:dyDescent="0.2">
      <c r="C379" s="18"/>
      <c r="D379" s="18"/>
    </row>
    <row r="380" spans="3:4" s="9" customFormat="1" ht="12.95" customHeight="1" x14ac:dyDescent="0.2">
      <c r="C380" s="18"/>
      <c r="D380" s="18"/>
    </row>
    <row r="381" spans="3:4" s="9" customFormat="1" ht="12.95" customHeight="1" x14ac:dyDescent="0.2">
      <c r="C381" s="18"/>
      <c r="D381" s="18"/>
    </row>
    <row r="382" spans="3:4" s="9" customFormat="1" ht="12.95" customHeight="1" x14ac:dyDescent="0.2">
      <c r="C382" s="18"/>
      <c r="D382" s="18"/>
    </row>
    <row r="383" spans="3:4" s="9" customFormat="1" ht="12.95" customHeight="1" x14ac:dyDescent="0.2">
      <c r="C383" s="18"/>
      <c r="D383" s="18"/>
    </row>
    <row r="384" spans="3:4" s="9" customFormat="1" ht="12.95" customHeight="1" x14ac:dyDescent="0.2">
      <c r="C384" s="18"/>
      <c r="D384" s="18"/>
    </row>
    <row r="385" spans="3:4" s="9" customFormat="1" ht="12.95" customHeight="1" x14ac:dyDescent="0.2">
      <c r="C385" s="18"/>
      <c r="D385" s="18"/>
    </row>
    <row r="386" spans="3:4" s="9" customFormat="1" ht="12.95" customHeight="1" x14ac:dyDescent="0.2">
      <c r="C386" s="18"/>
      <c r="D386" s="18"/>
    </row>
    <row r="387" spans="3:4" s="9" customFormat="1" ht="12.95" customHeight="1" x14ac:dyDescent="0.2">
      <c r="C387" s="18"/>
      <c r="D387" s="18"/>
    </row>
    <row r="388" spans="3:4" s="9" customFormat="1" ht="12.95" customHeight="1" x14ac:dyDescent="0.2">
      <c r="C388" s="18"/>
      <c r="D388" s="18"/>
    </row>
    <row r="389" spans="3:4" s="9" customFormat="1" ht="12.95" customHeight="1" x14ac:dyDescent="0.2">
      <c r="C389" s="18"/>
      <c r="D389" s="18"/>
    </row>
    <row r="390" spans="3:4" s="9" customFormat="1" ht="12.95" customHeight="1" x14ac:dyDescent="0.2">
      <c r="C390" s="18"/>
      <c r="D390" s="18"/>
    </row>
    <row r="391" spans="3:4" s="9" customFormat="1" ht="12.95" customHeight="1" x14ac:dyDescent="0.2">
      <c r="C391" s="18"/>
      <c r="D391" s="18"/>
    </row>
    <row r="392" spans="3:4" s="9" customFormat="1" ht="12.95" customHeight="1" x14ac:dyDescent="0.2">
      <c r="C392" s="18"/>
      <c r="D392" s="18"/>
    </row>
    <row r="393" spans="3:4" s="9" customFormat="1" ht="12.95" customHeight="1" x14ac:dyDescent="0.2">
      <c r="C393" s="18"/>
      <c r="D393" s="18"/>
    </row>
    <row r="394" spans="3:4" s="9" customFormat="1" ht="12.95" customHeight="1" x14ac:dyDescent="0.2">
      <c r="C394" s="18"/>
      <c r="D394" s="18"/>
    </row>
    <row r="395" spans="3:4" s="9" customFormat="1" ht="12.95" customHeight="1" x14ac:dyDescent="0.2">
      <c r="C395" s="18"/>
      <c r="D395" s="18"/>
    </row>
    <row r="396" spans="3:4" s="9" customFormat="1" ht="12.95" customHeight="1" x14ac:dyDescent="0.2">
      <c r="C396" s="18"/>
      <c r="D396" s="18"/>
    </row>
    <row r="397" spans="3:4" s="9" customFormat="1" ht="12.95" customHeight="1" x14ac:dyDescent="0.2">
      <c r="C397" s="18"/>
      <c r="D397" s="18"/>
    </row>
    <row r="398" spans="3:4" s="9" customFormat="1" ht="12.95" customHeight="1" x14ac:dyDescent="0.2">
      <c r="C398" s="18"/>
      <c r="D398" s="18"/>
    </row>
    <row r="399" spans="3:4" s="9" customFormat="1" ht="12.95" customHeight="1" x14ac:dyDescent="0.2">
      <c r="C399" s="18"/>
      <c r="D399" s="18"/>
    </row>
    <row r="400" spans="3:4" s="9" customFormat="1" ht="12.95" customHeight="1" x14ac:dyDescent="0.2">
      <c r="C400" s="18"/>
      <c r="D400" s="18"/>
    </row>
    <row r="401" spans="3:4" s="9" customFormat="1" ht="12.95" customHeight="1" x14ac:dyDescent="0.2">
      <c r="C401" s="18"/>
      <c r="D401" s="18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R49">
    <sortCondition ref="C21:C4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2023-09-25T07:00:03Z</dcterms:modified>
</cp:coreProperties>
</file>