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45C5A2C-A25C-4CB6-9F1D-F1F9904B3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23" i="1"/>
  <c r="F23" i="1"/>
  <c r="G23" i="1"/>
  <c r="K23" i="1"/>
  <c r="Q23" i="1"/>
  <c r="E22" i="1"/>
  <c r="F22" i="1"/>
  <c r="G22" i="1"/>
  <c r="I22" i="1"/>
  <c r="E21" i="1"/>
  <c r="F21" i="1"/>
  <c r="G21" i="1"/>
  <c r="I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C71" i="2"/>
  <c r="D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C67" i="2"/>
  <c r="D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C63" i="2"/>
  <c r="D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D9" i="1"/>
  <c r="E9" i="1"/>
  <c r="F16" i="1"/>
  <c r="F17" i="1" s="1"/>
  <c r="C17" i="1"/>
  <c r="Q21" i="1"/>
  <c r="C11" i="1"/>
  <c r="C12" i="1"/>
  <c r="O26" i="1" l="1"/>
  <c r="O30" i="1"/>
  <c r="O34" i="1"/>
  <c r="O38" i="1"/>
  <c r="O27" i="1"/>
  <c r="O25" i="1"/>
  <c r="O29" i="1"/>
  <c r="O33" i="1"/>
  <c r="O37" i="1"/>
  <c r="O31" i="1"/>
  <c r="O24" i="1"/>
  <c r="O28" i="1"/>
  <c r="O32" i="1"/>
  <c r="O36" i="1"/>
  <c r="O40" i="1"/>
  <c r="O35" i="1"/>
  <c r="O39" i="1"/>
  <c r="O22" i="1"/>
  <c r="O21" i="1"/>
  <c r="C15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<sst xmlns="http://schemas.openxmlformats.org/spreadsheetml/2006/main" count="473" uniqueCount="65">
  <si>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</si>
  <si>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</si>
  <si>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</si>
  <si>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</si>
  <si>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</si>
  <si>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</si>
  <si>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</si>
  <si>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</si>
  <si>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</si>
  <si>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</si>
  <si>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</si>
  <si>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</si>
  <si>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</si>
  <si>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</si>
  <si>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</si>
  <si>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</si>
  <si>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</si>
  <si>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</si>
  <si>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</si>
  <si>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</si>
  <si>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</si>
  <si>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</si>
  <si>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</si>
  <si>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</si>
  <si>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</si>
  <si>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</si>
  <si>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</si>
  <si>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</si>
  <si>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</si>
  <si>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</si>
  <si>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</si>
  <si>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</si>
  <si>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</si>
  <si>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</si>
  <si>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</si>
  <si>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</si>
  <si>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</si>
  <si>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</si>
  <si>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</si>
  <si>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</si>
  <si>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</si>
  <si>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</si>
  <si>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</si>
  <si>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</si>
  <si>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</si>
  <si>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</si>
  <si>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</si>
  <si>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</si>
  <si>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</si>
  <si>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</si>
  <si>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</si>
  <si>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</si>
  <si>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</si>
  <si>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</si>
  <si>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W Vol</t>
  </si>
  <si>
    <t>EA</t>
  </si>
  <si>
    <t>GCVS 4</t>
  </si>
  <si>
    <t>OEJV 0177</t>
  </si>
  <si>
    <t>W Vol / GSC 16846.411</t>
  </si>
  <si>
    <t>JAVSO 49, 251</t>
  </si>
  <si>
    <t>II</t>
  </si>
  <si>
    <t>TESS/BAJ/RAA</t>
  </si>
  <si>
    <t>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</si>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</sst>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7" fillId="4" borderId="1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165" fontId="2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Vol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79849624060150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8-4982-AEB0-9CA169884C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8-4982-AEB0-9CA169884C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8-4982-AEB0-9CA169884C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-0.18559674188145436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8-4982-AEB0-9CA169884C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-0.13540398009354249</c:v>
                </c:pt>
                <c:pt idx="4">
                  <c:v>-0.13013609101471957</c:v>
                </c:pt>
                <c:pt idx="5">
                  <c:v>-0.13590257534087868</c:v>
                </c:pt>
                <c:pt idx="6">
                  <c:v>-0.13177174638258293</c:v>
                </c:pt>
                <c:pt idx="7">
                  <c:v>-0.13663981475110631</c:v>
                </c:pt>
                <c:pt idx="8">
                  <c:v>-0.13599401535611833</c:v>
                </c:pt>
                <c:pt idx="9">
                  <c:v>-0.14266368448443245</c:v>
                </c:pt>
                <c:pt idx="10">
                  <c:v>-0.14202723556081764</c:v>
                </c:pt>
                <c:pt idx="11">
                  <c:v>-0.1426827100731316</c:v>
                </c:pt>
                <c:pt idx="12">
                  <c:v>-0.14331238069280516</c:v>
                </c:pt>
                <c:pt idx="13">
                  <c:v>-0.14403676908113994</c:v>
                </c:pt>
                <c:pt idx="14">
                  <c:v>-0.14298121010506293</c:v>
                </c:pt>
                <c:pt idx="15">
                  <c:v>-0.14533114454388851</c:v>
                </c:pt>
                <c:pt idx="16">
                  <c:v>-0.14356850544572808</c:v>
                </c:pt>
                <c:pt idx="17">
                  <c:v>-0.14579521181440214</c:v>
                </c:pt>
                <c:pt idx="18">
                  <c:v>-0.14633073726145085</c:v>
                </c:pt>
                <c:pt idx="19">
                  <c:v>-0.14460786796553293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A8-4982-AEB0-9CA169884C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A8-4982-AEB0-9CA169884C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1.92E-3</c:v>
                  </c:pt>
                  <c:pt idx="3">
                    <c:v>1.575E-3</c:v>
                  </c:pt>
                  <c:pt idx="4">
                    <c:v>5.2469999999999999E-3</c:v>
                  </c:pt>
                  <c:pt idx="5">
                    <c:v>1.627E-3</c:v>
                  </c:pt>
                  <c:pt idx="6">
                    <c:v>5.5100000000000001E-3</c:v>
                  </c:pt>
                  <c:pt idx="7">
                    <c:v>1.627E-3</c:v>
                  </c:pt>
                  <c:pt idx="8">
                    <c:v>3.8159999999999999E-3</c:v>
                  </c:pt>
                  <c:pt idx="9">
                    <c:v>1.6149999999999999E-3</c:v>
                  </c:pt>
                  <c:pt idx="10">
                    <c:v>3.6350000000000002E-3</c:v>
                  </c:pt>
                  <c:pt idx="11">
                    <c:v>1.323E-3</c:v>
                  </c:pt>
                  <c:pt idx="12">
                    <c:v>3.7230000000000002E-3</c:v>
                  </c:pt>
                  <c:pt idx="13">
                    <c:v>1.7949999999999999E-3</c:v>
                  </c:pt>
                  <c:pt idx="14">
                    <c:v>4.5979999999999997E-3</c:v>
                  </c:pt>
                  <c:pt idx="15">
                    <c:v>1.5169999999999999E-3</c:v>
                  </c:pt>
                  <c:pt idx="16">
                    <c:v>5.3290000000000004E-3</c:v>
                  </c:pt>
                  <c:pt idx="17">
                    <c:v>1.67E-3</c:v>
                  </c:pt>
                  <c:pt idx="18">
                    <c:v>1.212E-3</c:v>
                  </c:pt>
                  <c:pt idx="19">
                    <c:v>4.8459999999999996E-3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A8-4982-AEB0-9CA169884C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6.0744394236574573E-3</c:v>
                </c:pt>
                <c:pt idx="1">
                  <c:v>-0.13014087306225058</c:v>
                </c:pt>
                <c:pt idx="2">
                  <c:v>-0.13774007997442514</c:v>
                </c:pt>
                <c:pt idx="3">
                  <c:v>-0.13580727920892169</c:v>
                </c:pt>
                <c:pt idx="4">
                  <c:v>-0.13581199335713023</c:v>
                </c:pt>
                <c:pt idx="5">
                  <c:v>-0.13583556409817296</c:v>
                </c:pt>
                <c:pt idx="6">
                  <c:v>-0.13584027824638151</c:v>
                </c:pt>
                <c:pt idx="7">
                  <c:v>-0.13588270558025842</c:v>
                </c:pt>
                <c:pt idx="8">
                  <c:v>-0.13588741972846696</c:v>
                </c:pt>
                <c:pt idx="9">
                  <c:v>-0.13609012810143439</c:v>
                </c:pt>
                <c:pt idx="10">
                  <c:v>-0.13609484224964294</c:v>
                </c:pt>
                <c:pt idx="11">
                  <c:v>-0.13611841299068567</c:v>
                </c:pt>
                <c:pt idx="12">
                  <c:v>-0.13612312713889421</c:v>
                </c:pt>
                <c:pt idx="13">
                  <c:v>-0.13616555447277109</c:v>
                </c:pt>
                <c:pt idx="14">
                  <c:v>-0.13617026862097964</c:v>
                </c:pt>
                <c:pt idx="15">
                  <c:v>-0.13619383936202237</c:v>
                </c:pt>
                <c:pt idx="16">
                  <c:v>-0.13619855351023091</c:v>
                </c:pt>
                <c:pt idx="17">
                  <c:v>-0.13623155254769073</c:v>
                </c:pt>
                <c:pt idx="18">
                  <c:v>-0.13625983743694201</c:v>
                </c:pt>
                <c:pt idx="19">
                  <c:v>-0.13626455158515055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A8-4982-AEB0-9CA169884C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-14447</c:v>
                </c:pt>
                <c:pt idx="1">
                  <c:v>0.5</c:v>
                </c:pt>
                <c:pt idx="2">
                  <c:v>806.5</c:v>
                </c:pt>
                <c:pt idx="3">
                  <c:v>601.5</c:v>
                </c:pt>
                <c:pt idx="4">
                  <c:v>602</c:v>
                </c:pt>
                <c:pt idx="5">
                  <c:v>604.5</c:v>
                </c:pt>
                <c:pt idx="6">
                  <c:v>605</c:v>
                </c:pt>
                <c:pt idx="7">
                  <c:v>609.5</c:v>
                </c:pt>
                <c:pt idx="8">
                  <c:v>610</c:v>
                </c:pt>
                <c:pt idx="9">
                  <c:v>631.5</c:v>
                </c:pt>
                <c:pt idx="10">
                  <c:v>632</c:v>
                </c:pt>
                <c:pt idx="11">
                  <c:v>634.5</c:v>
                </c:pt>
                <c:pt idx="12">
                  <c:v>635</c:v>
                </c:pt>
                <c:pt idx="13">
                  <c:v>639.5</c:v>
                </c:pt>
                <c:pt idx="14">
                  <c:v>640</c:v>
                </c:pt>
                <c:pt idx="15">
                  <c:v>642.5</c:v>
                </c:pt>
                <c:pt idx="16">
                  <c:v>643</c:v>
                </c:pt>
                <c:pt idx="17">
                  <c:v>646.5</c:v>
                </c:pt>
                <c:pt idx="18">
                  <c:v>649.5</c:v>
                </c:pt>
                <c:pt idx="19">
                  <c:v>650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A8-4982-AEB0-9CA16988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78D784-17A9-B9AF-54F3-ABAF290E8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28515625" customWidth="1"/>
  </cols>
  <sheetData>
    <row r="1" spans="1:21" ht="20.25" x14ac:dyDescent="0.3">
      <c r="A1" s="1" t="s">
        <v>58</v>
      </c>
      <c r="F1" s="50" t="s">
        <v>54</v>
      </c>
      <c r="G1" s="32">
        <v>7.3740100000000002</v>
      </c>
      <c r="H1" s="33">
        <v>-69.3232</v>
      </c>
      <c r="I1" s="34">
        <v>16846.411</v>
      </c>
      <c r="J1" s="34">
        <v>2.7583609999999998</v>
      </c>
      <c r="K1" s="31" t="s">
        <v>55</v>
      </c>
      <c r="L1" s="33"/>
      <c r="M1" s="34">
        <v>56696.681811559312</v>
      </c>
      <c r="N1" s="34">
        <v>2.7583768818134775</v>
      </c>
      <c r="O1" s="33" t="s">
        <v>55</v>
      </c>
    </row>
    <row r="2" spans="1:21" x14ac:dyDescent="0.2">
      <c r="A2" t="s">
        <v>23</v>
      </c>
      <c r="B2" t="s">
        <v>55</v>
      </c>
      <c r="C2" s="30"/>
      <c r="D2" s="3"/>
      <c r="S2" s="59"/>
      <c r="T2" s="59"/>
      <c r="U2" s="59"/>
    </row>
    <row r="3" spans="1:21" ht="13.5" thickBot="1" x14ac:dyDescent="0.25">
      <c r="S3" s="59"/>
      <c r="T3" s="60"/>
      <c r="U3" s="59"/>
    </row>
    <row r="4" spans="1:21" ht="14.25" thickTop="1" thickBot="1" x14ac:dyDescent="0.25">
      <c r="A4" s="5" t="s">
        <v>0</v>
      </c>
      <c r="C4" s="27">
        <v>16846.411</v>
      </c>
      <c r="D4" s="28">
        <v>2.7583609999999998</v>
      </c>
      <c r="S4" s="59"/>
      <c r="T4" s="60"/>
      <c r="U4" s="59"/>
    </row>
    <row r="5" spans="1:21" ht="13.5" thickTop="1" x14ac:dyDescent="0.2">
      <c r="A5" s="9" t="s">
        <v>27</v>
      </c>
      <c r="B5" s="10"/>
      <c r="C5" s="11">
        <v>-9.5</v>
      </c>
      <c r="D5" s="10" t="s">
        <v>28</v>
      </c>
      <c r="E5" s="10"/>
      <c r="S5" s="59"/>
      <c r="T5" s="59"/>
      <c r="U5" s="59"/>
    </row>
    <row r="6" spans="1:21" x14ac:dyDescent="0.2">
      <c r="A6" s="5" t="s">
        <v>1</v>
      </c>
      <c r="S6" s="59"/>
      <c r="T6" s="59"/>
      <c r="U6" s="59"/>
    </row>
    <row r="7" spans="1:21" x14ac:dyDescent="0.2">
      <c r="A7" t="s">
        <v>2</v>
      </c>
      <c r="C7" s="8">
        <v>56696.681811559312</v>
      </c>
      <c r="D7" s="29" t="s">
        <v>56</v>
      </c>
      <c r="S7" s="59"/>
      <c r="T7" s="59"/>
      <c r="U7" s="59"/>
    </row>
    <row r="8" spans="1:21" x14ac:dyDescent="0.2">
      <c r="A8" t="s">
        <v>3</v>
      </c>
      <c r="C8" s="8">
        <v>2.7583768818134775</v>
      </c>
      <c r="D8" s="29" t="s">
        <v>56</v>
      </c>
      <c r="S8" s="59"/>
      <c r="T8" s="59"/>
      <c r="U8" s="59"/>
    </row>
    <row r="9" spans="1:21" x14ac:dyDescent="0.2">
      <c r="A9" s="24" t="s">
        <v>31</v>
      </c>
      <c r="C9" s="25">
        <v>21</v>
      </c>
      <c r="D9" s="22" t="str">
        <f>"F"&amp;C9</f>
        <v>F21</v>
      </c>
      <c r="E9" s="23" t="str">
        <f>"G"&amp;C9</f>
        <v>G21</v>
      </c>
      <c r="S9" s="59"/>
      <c r="T9" s="59"/>
      <c r="U9" s="59"/>
    </row>
    <row r="10" spans="1:21" ht="13.5" thickBot="1" x14ac:dyDescent="0.25">
      <c r="A10" s="10"/>
      <c r="B10" s="10"/>
      <c r="C10" s="4" t="s">
        <v>19</v>
      </c>
      <c r="D10" s="4" t="s">
        <v>20</v>
      </c>
      <c r="E10" s="10"/>
      <c r="S10" s="59"/>
      <c r="T10" s="59"/>
      <c r="U10" s="59"/>
    </row>
    <row r="11" spans="1:21" x14ac:dyDescent="0.2">
      <c r="A11" s="10" t="s">
        <v>15</v>
      </c>
      <c r="B11" s="10"/>
      <c r="C11" s="21">
        <f ca="1">INTERCEPT(INDIRECT($E$9):G992,INDIRECT($D$9):F992)</f>
        <v>-0.13013615891404204</v>
      </c>
      <c r="D11" s="3"/>
      <c r="E11" s="10"/>
    </row>
    <row r="12" spans="1:21" x14ac:dyDescent="0.2">
      <c r="A12" s="10" t="s">
        <v>16</v>
      </c>
      <c r="B12" s="10"/>
      <c r="C12" s="21">
        <f ca="1">SLOPE(INDIRECT($E$9):G992,INDIRECT($D$9):F992)</f>
        <v>-9.4282964170900176E-6</v>
      </c>
      <c r="D12" s="3"/>
      <c r="E12" s="10"/>
    </row>
    <row r="13" spans="1:21" x14ac:dyDescent="0.2">
      <c r="A13" s="10" t="s">
        <v>18</v>
      </c>
      <c r="B13" s="10"/>
      <c r="C13" s="3" t="s">
        <v>13</v>
      </c>
    </row>
    <row r="14" spans="1:21" x14ac:dyDescent="0.2">
      <c r="A14" s="10"/>
      <c r="B14" s="10"/>
      <c r="C14" s="10"/>
    </row>
    <row r="15" spans="1:21" x14ac:dyDescent="0.2">
      <c r="A15" s="12" t="s">
        <v>17</v>
      </c>
      <c r="B15" s="10"/>
      <c r="C15" s="13">
        <f ca="1">(C7+C11)+(C8+C12)*INT(MAX(F21:F3533))</f>
        <v>58919.795842935149</v>
      </c>
      <c r="E15" s="14" t="s">
        <v>33</v>
      </c>
      <c r="F15" s="35">
        <v>1</v>
      </c>
    </row>
    <row r="16" spans="1:21" x14ac:dyDescent="0.2">
      <c r="A16" s="16" t="s">
        <v>4</v>
      </c>
      <c r="B16" s="10"/>
      <c r="C16" s="17">
        <f ca="1">+C8+C12</f>
        <v>2.7583674535170606</v>
      </c>
      <c r="E16" s="14" t="s">
        <v>29</v>
      </c>
      <c r="F16" s="36">
        <f ca="1">NOW()+15018.5+$C$5/24</f>
        <v>60325.838656134256</v>
      </c>
    </row>
    <row r="17" spans="1:23" ht="13.5" thickBot="1" x14ac:dyDescent="0.25">
      <c r="A17" s="14" t="s">
        <v>26</v>
      </c>
      <c r="B17" s="10"/>
      <c r="C17" s="10">
        <f>COUNT(C21:C2191)</f>
        <v>20</v>
      </c>
      <c r="E17" s="14" t="s">
        <v>34</v>
      </c>
      <c r="F17" s="15">
        <f ca="1">ROUND(2*(F16-$C$7)/$C$8,0)/2+F15</f>
        <v>1316.5</v>
      </c>
    </row>
    <row r="18" spans="1:23" ht="14.25" thickTop="1" thickBot="1" x14ac:dyDescent="0.25">
      <c r="A18" s="16" t="s">
        <v>5</v>
      </c>
      <c r="B18" s="10"/>
      <c r="C18" s="19">
        <f ca="1">+C15</f>
        <v>58919.795842935149</v>
      </c>
      <c r="D18" s="20">
        <f ca="1">+C16</f>
        <v>2.7583674535170606</v>
      </c>
      <c r="E18" s="14" t="s">
        <v>35</v>
      </c>
      <c r="F18" s="23">
        <f ca="1">ROUND(2*(F16-$C$15)/$C$16,0)/2+F15</f>
        <v>510.5</v>
      </c>
    </row>
    <row r="19" spans="1:23" ht="13.5" thickTop="1" x14ac:dyDescent="0.2">
      <c r="E19" s="14" t="s">
        <v>30</v>
      </c>
      <c r="F19" s="18">
        <f ca="1">+$C$15+$C$16*F18-15018.5-$C$5/24</f>
        <v>45309.838261288947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63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3" ht="12" customHeight="1" x14ac:dyDescent="0.2">
      <c r="A21" t="s">
        <v>56</v>
      </c>
      <c r="C21" s="8">
        <v>16846.411</v>
      </c>
      <c r="D21" s="8" t="s">
        <v>13</v>
      </c>
      <c r="E21">
        <f>+(C21-C$7)/C$8</f>
        <v>-14447.000000000002</v>
      </c>
      <c r="F21">
        <f>ROUND(2*E21,0)/2</f>
        <v>-14447</v>
      </c>
      <c r="G21">
        <f>+C21-(C$7+F21*C$8)</f>
        <v>0</v>
      </c>
      <c r="I21">
        <f>+G21</f>
        <v>0</v>
      </c>
      <c r="O21">
        <f ca="1">+C$11+C$12*$F21</f>
        <v>6.0744394236574573E-3</v>
      </c>
      <c r="Q21" s="2">
        <f>+C21-15018.5</f>
        <v>1827.9110000000001</v>
      </c>
    </row>
    <row r="22" spans="1:23" ht="12" customHeight="1" x14ac:dyDescent="0.2">
      <c r="A22" s="51" t="s">
        <v>57</v>
      </c>
      <c r="B22" s="52"/>
      <c r="C22" s="51">
        <v>56698.06100000022</v>
      </c>
      <c r="D22" s="51">
        <v>2E-3</v>
      </c>
      <c r="E22">
        <f>+(C22-C$7)/C$8</f>
        <v>0.5000000000002599</v>
      </c>
      <c r="F22">
        <f>ROUND(2*E22,0)/2</f>
        <v>0.5</v>
      </c>
      <c r="G22">
        <f>+C22-(C$7+F22*C$8)</f>
        <v>0</v>
      </c>
      <c r="I22">
        <f>+G22</f>
        <v>0</v>
      </c>
      <c r="O22">
        <f ca="1">+C$11+C$12*$F22</f>
        <v>-0.13014087306225058</v>
      </c>
      <c r="Q22" s="2">
        <f>+C22-15018.5</f>
        <v>41679.56100000022</v>
      </c>
    </row>
    <row r="23" spans="1:23" ht="12" customHeight="1" x14ac:dyDescent="0.2">
      <c r="A23" s="53" t="s">
        <v>59</v>
      </c>
      <c r="B23" s="54" t="s">
        <v>60</v>
      </c>
      <c r="C23" s="55">
        <v>58921.12717</v>
      </c>
      <c r="D23" s="55">
        <v>1.92E-3</v>
      </c>
      <c r="E23">
        <f>+(C23-C$7)/C$8</f>
        <v>806.43271523441706</v>
      </c>
      <c r="F23">
        <f>ROUND(2*E23,0)/2</f>
        <v>806.5</v>
      </c>
      <c r="G23">
        <f>+C23-(C$7+F23*C$8)</f>
        <v>-0.18559674188145436</v>
      </c>
      <c r="K23">
        <f>+G23</f>
        <v>-0.18559674188145436</v>
      </c>
      <c r="O23">
        <f ca="1">+C$11+C$12*$F23</f>
        <v>-0.13774007997442514</v>
      </c>
      <c r="Q23" s="2">
        <f>+C23-15018.5</f>
        <v>43902.62717</v>
      </c>
    </row>
    <row r="24" spans="1:23" ht="12" customHeight="1" x14ac:dyDescent="0.25">
      <c r="A24" s="56" t="s">
        <v>61</v>
      </c>
      <c r="B24" s="57" t="s">
        <v>62</v>
      </c>
      <c r="C24" s="56">
        <v>58355.710101990029</v>
      </c>
      <c r="D24" s="56">
        <v>1.575E-3</v>
      </c>
      <c r="E24">
        <f t="shared" ref="E24:E40" si="0">+(C24-C$7)/C$8</f>
        <v>601.45091171877834</v>
      </c>
      <c r="F24">
        <f t="shared" ref="F24:F40" si="1">ROUND(2*E24,0)/2</f>
        <v>601.5</v>
      </c>
      <c r="G24">
        <f t="shared" ref="G24:G40" si="2">+C24-(C$7+F24*C$8)</f>
        <v>-0.13540398009354249</v>
      </c>
      <c r="L24">
        <f t="shared" ref="L24:L40" si="3">+G24</f>
        <v>-0.13540398009354249</v>
      </c>
      <c r="O24">
        <f t="shared" ref="O24:O40" ca="1" si="4">+C$11+C$12*$F24</f>
        <v>-0.13580727920892169</v>
      </c>
      <c r="Q24" s="2">
        <f t="shared" ref="Q24:Q40" si="5">+C24-15018.5</f>
        <v>43337.210101990029</v>
      </c>
      <c r="W24" s="58" t="s">
        <v>64</v>
      </c>
    </row>
    <row r="25" spans="1:23" ht="12" customHeight="1" x14ac:dyDescent="0.25">
      <c r="A25" s="56" t="s">
        <v>61</v>
      </c>
      <c r="B25" s="57" t="s">
        <v>60</v>
      </c>
      <c r="C25" s="56">
        <v>58357.094558320008</v>
      </c>
      <c r="D25" s="56">
        <v>5.2469999999999999E-3</v>
      </c>
      <c r="E25">
        <f t="shared" si="0"/>
        <v>601.95282149735385</v>
      </c>
      <c r="F25">
        <f t="shared" si="1"/>
        <v>602</v>
      </c>
      <c r="G25">
        <f t="shared" si="2"/>
        <v>-0.13013609101471957</v>
      </c>
      <c r="L25">
        <f t="shared" si="3"/>
        <v>-0.13013609101471957</v>
      </c>
      <c r="O25">
        <f t="shared" ca="1" si="4"/>
        <v>-0.13581199335713023</v>
      </c>
      <c r="Q25" s="2">
        <f t="shared" si="5"/>
        <v>43338.594558320008</v>
      </c>
      <c r="W25" s="58" t="s">
        <v>64</v>
      </c>
    </row>
    <row r="26" spans="1:23" ht="12" customHeight="1" x14ac:dyDescent="0.25">
      <c r="A26" s="56" t="s">
        <v>61</v>
      </c>
      <c r="B26" s="57" t="s">
        <v>62</v>
      </c>
      <c r="C26" s="56">
        <v>58363.984734040219</v>
      </c>
      <c r="D26" s="56">
        <v>1.627E-3</v>
      </c>
      <c r="E26">
        <f t="shared" si="0"/>
        <v>604.45073096202475</v>
      </c>
      <c r="F26">
        <f t="shared" si="1"/>
        <v>604.5</v>
      </c>
      <c r="G26">
        <f t="shared" si="2"/>
        <v>-0.13590257534087868</v>
      </c>
      <c r="L26">
        <f t="shared" si="3"/>
        <v>-0.13590257534087868</v>
      </c>
      <c r="O26">
        <f t="shared" ca="1" si="4"/>
        <v>-0.13583556409817296</v>
      </c>
      <c r="Q26" s="2">
        <f t="shared" si="5"/>
        <v>43345.484734040219</v>
      </c>
      <c r="W26" s="58" t="s">
        <v>64</v>
      </c>
    </row>
    <row r="27" spans="1:23" ht="12" customHeight="1" x14ac:dyDescent="0.25">
      <c r="A27" s="56" t="s">
        <v>61</v>
      </c>
      <c r="B27" s="57" t="s">
        <v>60</v>
      </c>
      <c r="C27" s="56">
        <v>58365.368053310085</v>
      </c>
      <c r="D27" s="56">
        <v>5.5100000000000001E-3</v>
      </c>
      <c r="E27">
        <f t="shared" si="0"/>
        <v>604.95222851987705</v>
      </c>
      <c r="F27">
        <f t="shared" si="1"/>
        <v>605</v>
      </c>
      <c r="G27">
        <f t="shared" si="2"/>
        <v>-0.13177174638258293</v>
      </c>
      <c r="L27">
        <f t="shared" si="3"/>
        <v>-0.13177174638258293</v>
      </c>
      <c r="O27">
        <f t="shared" ca="1" si="4"/>
        <v>-0.13584027824638151</v>
      </c>
      <c r="Q27" s="2">
        <f t="shared" si="5"/>
        <v>43346.868053310085</v>
      </c>
      <c r="W27" s="58" t="s">
        <v>64</v>
      </c>
    </row>
    <row r="28" spans="1:23" ht="12" customHeight="1" x14ac:dyDescent="0.25">
      <c r="A28" s="56" t="s">
        <v>61</v>
      </c>
      <c r="B28" s="57" t="s">
        <v>62</v>
      </c>
      <c r="C28" s="56">
        <v>58377.775881209876</v>
      </c>
      <c r="D28" s="56">
        <v>1.627E-3</v>
      </c>
      <c r="E28">
        <f t="shared" si="0"/>
        <v>609.45046368911687</v>
      </c>
      <c r="F28">
        <f t="shared" si="1"/>
        <v>609.5</v>
      </c>
      <c r="G28">
        <f t="shared" si="2"/>
        <v>-0.13663981475110631</v>
      </c>
      <c r="L28">
        <f t="shared" si="3"/>
        <v>-0.13663981475110631</v>
      </c>
      <c r="O28">
        <f t="shared" ca="1" si="4"/>
        <v>-0.13588270558025842</v>
      </c>
      <c r="Q28" s="2">
        <f t="shared" si="5"/>
        <v>43359.275881209876</v>
      </c>
      <c r="W28" s="58" t="s">
        <v>64</v>
      </c>
    </row>
    <row r="29" spans="1:23" ht="12" customHeight="1" x14ac:dyDescent="0.25">
      <c r="A29" s="56" t="s">
        <v>61</v>
      </c>
      <c r="B29" s="57" t="s">
        <v>60</v>
      </c>
      <c r="C29" s="56">
        <v>58379.155715450179</v>
      </c>
      <c r="D29" s="56">
        <v>3.8159999999999999E-3</v>
      </c>
      <c r="E29">
        <f t="shared" si="0"/>
        <v>609.95069781208963</v>
      </c>
      <c r="F29">
        <f t="shared" si="1"/>
        <v>610</v>
      </c>
      <c r="G29">
        <f t="shared" si="2"/>
        <v>-0.13599401535611833</v>
      </c>
      <c r="L29">
        <f t="shared" si="3"/>
        <v>-0.13599401535611833</v>
      </c>
      <c r="O29">
        <f t="shared" ca="1" si="4"/>
        <v>-0.13588741972846696</v>
      </c>
      <c r="Q29" s="2">
        <f t="shared" si="5"/>
        <v>43360.655715450179</v>
      </c>
      <c r="W29" s="58" t="s">
        <v>64</v>
      </c>
    </row>
    <row r="30" spans="1:23" ht="12" customHeight="1" x14ac:dyDescent="0.25">
      <c r="A30" s="56" t="s">
        <v>61</v>
      </c>
      <c r="B30" s="57" t="s">
        <v>62</v>
      </c>
      <c r="C30" s="56">
        <v>58438.454148740042</v>
      </c>
      <c r="D30" s="56">
        <v>1.6149999999999999E-3</v>
      </c>
      <c r="E30">
        <f t="shared" si="0"/>
        <v>631.44827984333028</v>
      </c>
      <c r="F30">
        <f t="shared" si="1"/>
        <v>631.5</v>
      </c>
      <c r="G30">
        <f t="shared" si="2"/>
        <v>-0.14266368448443245</v>
      </c>
      <c r="L30">
        <f t="shared" si="3"/>
        <v>-0.14266368448443245</v>
      </c>
      <c r="O30">
        <f t="shared" ca="1" si="4"/>
        <v>-0.13609012810143439</v>
      </c>
      <c r="Q30" s="2">
        <f t="shared" si="5"/>
        <v>43419.954148740042</v>
      </c>
      <c r="W30" s="58" t="s">
        <v>64</v>
      </c>
    </row>
    <row r="31" spans="1:23" ht="12" customHeight="1" x14ac:dyDescent="0.25">
      <c r="A31" s="56" t="s">
        <v>61</v>
      </c>
      <c r="B31" s="57" t="s">
        <v>60</v>
      </c>
      <c r="C31" s="56">
        <v>58439.833973629866</v>
      </c>
      <c r="D31" s="56">
        <v>3.6350000000000002E-3</v>
      </c>
      <c r="E31">
        <f t="shared" si="0"/>
        <v>631.94851057645508</v>
      </c>
      <c r="F31">
        <f t="shared" si="1"/>
        <v>632</v>
      </c>
      <c r="G31">
        <f t="shared" si="2"/>
        <v>-0.14202723556081764</v>
      </c>
      <c r="L31">
        <f t="shared" si="3"/>
        <v>-0.14202723556081764</v>
      </c>
      <c r="O31">
        <f t="shared" ca="1" si="4"/>
        <v>-0.13609484224964294</v>
      </c>
      <c r="Q31" s="2">
        <f t="shared" si="5"/>
        <v>43421.333973629866</v>
      </c>
      <c r="W31" s="58" t="s">
        <v>64</v>
      </c>
    </row>
    <row r="32" spans="1:23" ht="12" customHeight="1" x14ac:dyDescent="0.25">
      <c r="A32" s="56" t="s">
        <v>61</v>
      </c>
      <c r="B32" s="57" t="s">
        <v>62</v>
      </c>
      <c r="C32" s="56">
        <v>58446.729260359891</v>
      </c>
      <c r="D32" s="56">
        <v>1.323E-3</v>
      </c>
      <c r="E32">
        <f t="shared" si="0"/>
        <v>634.44827294594381</v>
      </c>
      <c r="F32">
        <f t="shared" si="1"/>
        <v>634.5</v>
      </c>
      <c r="G32">
        <f t="shared" si="2"/>
        <v>-0.1426827100731316</v>
      </c>
      <c r="L32">
        <f t="shared" si="3"/>
        <v>-0.1426827100731316</v>
      </c>
      <c r="O32">
        <f t="shared" ca="1" si="4"/>
        <v>-0.13611841299068567</v>
      </c>
      <c r="Q32" s="2">
        <f t="shared" si="5"/>
        <v>43428.229260359891</v>
      </c>
      <c r="W32" s="58" t="s">
        <v>64</v>
      </c>
    </row>
    <row r="33" spans="1:23" ht="12" customHeight="1" x14ac:dyDescent="0.25">
      <c r="A33" s="56" t="s">
        <v>61</v>
      </c>
      <c r="B33" s="57" t="s">
        <v>60</v>
      </c>
      <c r="C33" s="56">
        <v>58448.107819130179</v>
      </c>
      <c r="D33" s="56">
        <v>3.7230000000000002E-3</v>
      </c>
      <c r="E33">
        <f t="shared" si="0"/>
        <v>634.94804467016934</v>
      </c>
      <c r="F33">
        <f t="shared" si="1"/>
        <v>635</v>
      </c>
      <c r="G33">
        <f t="shared" si="2"/>
        <v>-0.14331238069280516</v>
      </c>
      <c r="L33">
        <f t="shared" si="3"/>
        <v>-0.14331238069280516</v>
      </c>
      <c r="O33">
        <f t="shared" ca="1" si="4"/>
        <v>-0.13612312713889421</v>
      </c>
      <c r="Q33" s="2">
        <f t="shared" si="5"/>
        <v>43429.607819130179</v>
      </c>
      <c r="W33" s="58" t="s">
        <v>64</v>
      </c>
    </row>
    <row r="34" spans="1:23" ht="12" customHeight="1" x14ac:dyDescent="0.25">
      <c r="A34" s="56" t="s">
        <v>61</v>
      </c>
      <c r="B34" s="57" t="s">
        <v>62</v>
      </c>
      <c r="C34" s="56">
        <v>58460.51979070995</v>
      </c>
      <c r="D34" s="56">
        <v>1.7949999999999999E-3</v>
      </c>
      <c r="E34">
        <f t="shared" si="0"/>
        <v>639.44778205616831</v>
      </c>
      <c r="F34">
        <f t="shared" si="1"/>
        <v>639.5</v>
      </c>
      <c r="G34">
        <f t="shared" si="2"/>
        <v>-0.14403676908113994</v>
      </c>
      <c r="L34">
        <f t="shared" si="3"/>
        <v>-0.14403676908113994</v>
      </c>
      <c r="O34">
        <f t="shared" ca="1" si="4"/>
        <v>-0.13616555447277109</v>
      </c>
      <c r="Q34" s="2">
        <f t="shared" si="5"/>
        <v>43442.01979070995</v>
      </c>
      <c r="W34" s="58" t="s">
        <v>64</v>
      </c>
    </row>
    <row r="35" spans="1:23" ht="12" customHeight="1" x14ac:dyDescent="0.25">
      <c r="A35" s="56" t="s">
        <v>61</v>
      </c>
      <c r="B35" s="57" t="s">
        <v>60</v>
      </c>
      <c r="C35" s="56">
        <v>58461.900034709834</v>
      </c>
      <c r="D35" s="56">
        <v>4.5979999999999997E-3</v>
      </c>
      <c r="E35">
        <f t="shared" si="0"/>
        <v>639.94816473011826</v>
      </c>
      <c r="F35">
        <f t="shared" si="1"/>
        <v>640</v>
      </c>
      <c r="G35">
        <f t="shared" si="2"/>
        <v>-0.14298121010506293</v>
      </c>
      <c r="L35">
        <f t="shared" si="3"/>
        <v>-0.14298121010506293</v>
      </c>
      <c r="O35">
        <f t="shared" ca="1" si="4"/>
        <v>-0.13617026862097964</v>
      </c>
      <c r="Q35" s="2">
        <f t="shared" si="5"/>
        <v>43443.400034709834</v>
      </c>
      <c r="W35" s="58" t="s">
        <v>64</v>
      </c>
    </row>
    <row r="36" spans="1:23" ht="12" customHeight="1" x14ac:dyDescent="0.25">
      <c r="A36" s="56" t="s">
        <v>61</v>
      </c>
      <c r="B36" s="57" t="s">
        <v>62</v>
      </c>
      <c r="C36" s="56">
        <v>58468.793626979925</v>
      </c>
      <c r="D36" s="56">
        <v>1.5169999999999999E-3</v>
      </c>
      <c r="E36">
        <f t="shared" si="0"/>
        <v>642.44731280358928</v>
      </c>
      <c r="F36">
        <f t="shared" si="1"/>
        <v>642.5</v>
      </c>
      <c r="G36">
        <f t="shared" si="2"/>
        <v>-0.14533114454388851</v>
      </c>
      <c r="L36">
        <f t="shared" si="3"/>
        <v>-0.14533114454388851</v>
      </c>
      <c r="O36">
        <f t="shared" ca="1" si="4"/>
        <v>-0.13619383936202237</v>
      </c>
      <c r="Q36" s="2">
        <f t="shared" si="5"/>
        <v>43450.293626979925</v>
      </c>
      <c r="W36" s="58" t="s">
        <v>64</v>
      </c>
    </row>
    <row r="37" spans="1:23" ht="12" customHeight="1" x14ac:dyDescent="0.25">
      <c r="A37" s="56" t="s">
        <v>61</v>
      </c>
      <c r="B37" s="57" t="s">
        <v>60</v>
      </c>
      <c r="C37" s="56">
        <v>58470.17457805993</v>
      </c>
      <c r="D37" s="56">
        <v>5.3290000000000004E-3</v>
      </c>
      <c r="E37">
        <f t="shared" si="0"/>
        <v>642.94795181673885</v>
      </c>
      <c r="F37">
        <f t="shared" si="1"/>
        <v>643</v>
      </c>
      <c r="G37">
        <f t="shared" si="2"/>
        <v>-0.14356850544572808</v>
      </c>
      <c r="L37">
        <f t="shared" si="3"/>
        <v>-0.14356850544572808</v>
      </c>
      <c r="O37">
        <f t="shared" ca="1" si="4"/>
        <v>-0.13619855351023091</v>
      </c>
      <c r="Q37" s="2">
        <f t="shared" si="5"/>
        <v>43451.67457805993</v>
      </c>
      <c r="W37" s="58" t="s">
        <v>64</v>
      </c>
    </row>
    <row r="38" spans="1:23" ht="12" customHeight="1" x14ac:dyDescent="0.25">
      <c r="A38" s="56" t="s">
        <v>61</v>
      </c>
      <c r="B38" s="57" t="s">
        <v>62</v>
      </c>
      <c r="C38" s="56">
        <v>58479.826670439914</v>
      </c>
      <c r="D38" s="56">
        <v>1.67E-3</v>
      </c>
      <c r="E38">
        <f t="shared" si="0"/>
        <v>646.44714456433678</v>
      </c>
      <c r="F38">
        <f t="shared" si="1"/>
        <v>646.5</v>
      </c>
      <c r="G38">
        <f t="shared" si="2"/>
        <v>-0.14579521181440214</v>
      </c>
      <c r="L38">
        <f t="shared" si="3"/>
        <v>-0.14579521181440214</v>
      </c>
      <c r="O38">
        <f t="shared" ca="1" si="4"/>
        <v>-0.13623155254769073</v>
      </c>
      <c r="Q38" s="2">
        <f t="shared" si="5"/>
        <v>43461.326670439914</v>
      </c>
      <c r="W38" s="58" t="s">
        <v>64</v>
      </c>
    </row>
    <row r="39" spans="1:23" ht="12" customHeight="1" x14ac:dyDescent="0.25">
      <c r="A39" s="56" t="s">
        <v>61</v>
      </c>
      <c r="B39" s="57" t="s">
        <v>62</v>
      </c>
      <c r="C39" s="56">
        <v>58488.101265559904</v>
      </c>
      <c r="D39" s="56">
        <v>1.212E-3</v>
      </c>
      <c r="E39">
        <f t="shared" si="0"/>
        <v>649.44695041920249</v>
      </c>
      <c r="F39">
        <f t="shared" si="1"/>
        <v>649.5</v>
      </c>
      <c r="G39">
        <f t="shared" si="2"/>
        <v>-0.14633073726145085</v>
      </c>
      <c r="L39">
        <f t="shared" si="3"/>
        <v>-0.14633073726145085</v>
      </c>
      <c r="O39">
        <f t="shared" ca="1" si="4"/>
        <v>-0.13625983743694201</v>
      </c>
      <c r="Q39" s="2">
        <f t="shared" si="5"/>
        <v>43469.601265559904</v>
      </c>
      <c r="W39" s="58" t="s">
        <v>64</v>
      </c>
    </row>
    <row r="40" spans="1:23" ht="12" customHeight="1" x14ac:dyDescent="0.25">
      <c r="A40" s="56" t="s">
        <v>61</v>
      </c>
      <c r="B40" s="57" t="s">
        <v>60</v>
      </c>
      <c r="C40" s="56">
        <v>58489.482176870108</v>
      </c>
      <c r="D40" s="56">
        <v>4.8459999999999996E-3</v>
      </c>
      <c r="E40">
        <f t="shared" si="0"/>
        <v>649.94757501452443</v>
      </c>
      <c r="F40">
        <f t="shared" si="1"/>
        <v>650</v>
      </c>
      <c r="G40">
        <f t="shared" si="2"/>
        <v>-0.14460786796553293</v>
      </c>
      <c r="L40">
        <f t="shared" si="3"/>
        <v>-0.14460786796553293</v>
      </c>
      <c r="O40">
        <f t="shared" ca="1" si="4"/>
        <v>-0.13626455158515055</v>
      </c>
      <c r="Q40" s="2">
        <f t="shared" si="5"/>
        <v>43470.982176870108</v>
      </c>
      <c r="W40" s="58" t="s">
        <v>64</v>
      </c>
    </row>
    <row r="41" spans="1:23" ht="12" customHeight="1" x14ac:dyDescent="0.2">
      <c r="C41" s="8"/>
      <c r="D41" s="8"/>
    </row>
    <row r="42" spans="1:23" ht="12" customHeight="1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40</v>
      </c>
      <c r="I1" s="38" t="s">
        <v>41</v>
      </c>
      <c r="J1" s="39" t="s">
        <v>39</v>
      </c>
    </row>
    <row r="2" spans="1:16" x14ac:dyDescent="0.2">
      <c r="I2" s="40" t="s">
        <v>42</v>
      </c>
      <c r="J2" s="41" t="s">
        <v>38</v>
      </c>
    </row>
    <row r="3" spans="1:16" x14ac:dyDescent="0.2">
      <c r="A3" s="42" t="s">
        <v>43</v>
      </c>
      <c r="I3" s="40" t="s">
        <v>44</v>
      </c>
      <c r="J3" s="41" t="s">
        <v>36</v>
      </c>
    </row>
    <row r="4" spans="1:16" x14ac:dyDescent="0.2">
      <c r="I4" s="40" t="s">
        <v>45</v>
      </c>
      <c r="J4" s="41" t="s">
        <v>36</v>
      </c>
    </row>
    <row r="5" spans="1:16" ht="13.5" thickBot="1" x14ac:dyDescent="0.25">
      <c r="I5" s="43" t="s">
        <v>46</v>
      </c>
      <c r="J5" s="44" t="s">
        <v>37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47</v>
      </c>
      <c r="F11" s="3" t="s">
        <v>46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48</v>
      </c>
      <c r="J11" s="47" t="s">
        <v>49</v>
      </c>
      <c r="K11" s="46">
        <v>-3273</v>
      </c>
      <c r="L11" s="46" t="s">
        <v>50</v>
      </c>
      <c r="M11" s="47" t="s">
        <v>51</v>
      </c>
      <c r="N11" s="47"/>
      <c r="O11" s="48" t="s">
        <v>52</v>
      </c>
      <c r="P11" s="48" t="s">
        <v>53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47</v>
      </c>
      <c r="F12" s="3" t="s">
        <v>46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47</v>
      </c>
      <c r="F13" s="3" t="s">
        <v>46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47</v>
      </c>
      <c r="F14" s="3" t="s">
        <v>46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47</v>
      </c>
      <c r="F15" s="3" t="s">
        <v>46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47</v>
      </c>
      <c r="F16" s="3" t="s">
        <v>46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47</v>
      </c>
      <c r="F17" s="3" t="s">
        <v>46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47</v>
      </c>
      <c r="F18" s="3" t="s">
        <v>46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47</v>
      </c>
      <c r="F19" s="3" t="s">
        <v>46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47</v>
      </c>
      <c r="F20" s="3" t="s">
        <v>46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47</v>
      </c>
      <c r="F21" s="3" t="s">
        <v>46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47</v>
      </c>
      <c r="F22" s="3" t="s">
        <v>46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47</v>
      </c>
      <c r="F23" s="3" t="s">
        <v>46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47</v>
      </c>
      <c r="F24" s="3" t="s">
        <v>46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47</v>
      </c>
      <c r="F25" s="3" t="s">
        <v>46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47</v>
      </c>
      <c r="F26" s="3" t="s">
        <v>46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47</v>
      </c>
      <c r="F27" s="3" t="s">
        <v>46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47</v>
      </c>
      <c r="F28" s="3" t="s">
        <v>46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47</v>
      </c>
      <c r="F29" s="3" t="s">
        <v>46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47</v>
      </c>
      <c r="F30" s="3" t="s">
        <v>46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47</v>
      </c>
      <c r="F31" s="3" t="s">
        <v>46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47</v>
      </c>
      <c r="F32" s="3" t="s">
        <v>46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47</v>
      </c>
      <c r="F33" s="3" t="s">
        <v>46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47</v>
      </c>
      <c r="F34" s="3" t="s">
        <v>46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47</v>
      </c>
      <c r="F35" s="3" t="s">
        <v>46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47</v>
      </c>
      <c r="F36" s="3" t="s">
        <v>46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47</v>
      </c>
      <c r="F37" s="3" t="s">
        <v>46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47</v>
      </c>
      <c r="F38" s="3" t="s">
        <v>46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47</v>
      </c>
      <c r="F39" s="3" t="s">
        <v>46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47</v>
      </c>
      <c r="F40" s="3" t="s">
        <v>46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47</v>
      </c>
      <c r="F41" s="3" t="s">
        <v>46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47</v>
      </c>
      <c r="F42" s="3" t="s">
        <v>46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47</v>
      </c>
      <c r="F43" s="3" t="s">
        <v>46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47</v>
      </c>
      <c r="F44" s="3" t="s">
        <v>46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47</v>
      </c>
      <c r="F45" s="3" t="s">
        <v>46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47</v>
      </c>
      <c r="F46" s="3" t="s">
        <v>46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47</v>
      </c>
      <c r="F47" s="3" t="s">
        <v>46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47</v>
      </c>
      <c r="F48" s="3" t="s">
        <v>46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47</v>
      </c>
      <c r="F49" s="3" t="s">
        <v>46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47</v>
      </c>
      <c r="F50" s="3" t="s">
        <v>46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47</v>
      </c>
      <c r="F51" s="3" t="s">
        <v>46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47</v>
      </c>
      <c r="F52" s="3" t="s">
        <v>46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47</v>
      </c>
      <c r="F53" s="3" t="s">
        <v>46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47</v>
      </c>
      <c r="F54" s="3" t="s">
        <v>46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47</v>
      </c>
      <c r="F55" s="3" t="s">
        <v>46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47</v>
      </c>
      <c r="F56" s="3" t="s">
        <v>46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47</v>
      </c>
      <c r="F57" s="3" t="s">
        <v>46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47</v>
      </c>
      <c r="F58" s="3" t="s">
        <v>46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47</v>
      </c>
      <c r="F59" s="3" t="s">
        <v>46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47</v>
      </c>
      <c r="F60" s="3" t="s">
        <v>46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47</v>
      </c>
      <c r="F61" s="3" t="s">
        <v>46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47</v>
      </c>
      <c r="F62" s="3" t="s">
        <v>46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47</v>
      </c>
      <c r="F63" s="3" t="s">
        <v>46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47</v>
      </c>
      <c r="F64" s="3" t="s">
        <v>46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47</v>
      </c>
      <c r="F65" s="3" t="s">
        <v>46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47</v>
      </c>
      <c r="F66" s="3" t="s">
        <v>46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47</v>
      </c>
      <c r="F67" s="3" t="s">
        <v>46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47</v>
      </c>
      <c r="F68" s="3" t="s">
        <v>46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47</v>
      </c>
      <c r="F69" s="3" t="s">
        <v>46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47</v>
      </c>
      <c r="F70" s="3" t="s">
        <v>46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47</v>
      </c>
      <c r="F71" s="3" t="s">
        <v>46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47</v>
      </c>
      <c r="F72" s="3" t="s">
        <v>46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47</v>
      </c>
      <c r="F73" s="3" t="s">
        <v>46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47</v>
      </c>
      <c r="F74" s="3" t="s">
        <v>46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47</v>
      </c>
      <c r="F75" s="3" t="s">
        <v>46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47</v>
      </c>
      <c r="F76" s="3" t="s">
        <v>46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47</v>
      </c>
      <c r="F77" s="3" t="s">
        <v>46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47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47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47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47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47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47</v>
      </c>
      <c r="F83" s="3" t="s">
        <v>46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47</v>
      </c>
      <c r="F84" s="3" t="s">
        <v>46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47</v>
      </c>
      <c r="F85" s="3" t="s">
        <v>46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47</v>
      </c>
      <c r="F86" s="3" t="s">
        <v>46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47</v>
      </c>
      <c r="F87" s="3" t="s">
        <v>46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47</v>
      </c>
      <c r="F88" s="3" t="s">
        <v>46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47</v>
      </c>
      <c r="F89" s="3" t="s">
        <v>46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47</v>
      </c>
      <c r="F90" s="3" t="s">
        <v>46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47</v>
      </c>
      <c r="F91" s="3" t="s">
        <v>46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47</v>
      </c>
      <c r="F92" s="3" t="s">
        <v>46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47</v>
      </c>
      <c r="F93" s="3" t="s">
        <v>46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47</v>
      </c>
      <c r="F94" s="3" t="s">
        <v>46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47</v>
      </c>
      <c r="F95" s="3" t="s">
        <v>46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47</v>
      </c>
      <c r="F96" s="3" t="s">
        <v>46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47</v>
      </c>
      <c r="F97" s="3" t="s">
        <v>46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47</v>
      </c>
      <c r="F98" s="3" t="s">
        <v>46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47</v>
      </c>
      <c r="F99" s="3" t="s">
        <v>46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47</v>
      </c>
      <c r="F100" s="3" t="s">
        <v>46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47</v>
      </c>
      <c r="F101" s="3" t="s">
        <v>46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47</v>
      </c>
      <c r="F102" s="3" t="s">
        <v>46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47</v>
      </c>
      <c r="F103" s="3" t="s">
        <v>46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47</v>
      </c>
      <c r="F104" s="3" t="s">
        <v>46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47</v>
      </c>
      <c r="F105" s="3" t="s">
        <v>46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47</v>
      </c>
      <c r="F106" s="3" t="s">
        <v>46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47</v>
      </c>
      <c r="F107" s="3" t="s">
        <v>46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47</v>
      </c>
      <c r="F108" s="3" t="s">
        <v>46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47</v>
      </c>
      <c r="F109" s="3" t="s">
        <v>46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47</v>
      </c>
      <c r="F110" s="3" t="s">
        <v>46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47</v>
      </c>
      <c r="F111" s="3" t="s">
        <v>46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47</v>
      </c>
      <c r="F112" s="3" t="s">
        <v>46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47</v>
      </c>
      <c r="F113" s="3" t="s">
        <v>46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47</v>
      </c>
      <c r="F114" s="3" t="s">
        <v>46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47</v>
      </c>
      <c r="F115" s="3" t="s">
        <v>46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47</v>
      </c>
      <c r="F116" s="3" t="s">
        <v>46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47</v>
      </c>
      <c r="F117" s="3" t="s">
        <v>46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47</v>
      </c>
      <c r="F118" s="3" t="s">
        <v>46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47</v>
      </c>
      <c r="F119" s="3" t="s">
        <v>46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47</v>
      </c>
      <c r="F120" s="3" t="s">
        <v>46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47</v>
      </c>
      <c r="F121" s="3" t="s">
        <v>46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47</v>
      </c>
      <c r="F122" s="3" t="s">
        <v>46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47</v>
      </c>
      <c r="F123" s="3" t="s">
        <v>46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47</v>
      </c>
      <c r="F124" s="3" t="s">
        <v>46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47</v>
      </c>
      <c r="F125" s="3" t="s">
        <v>46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47</v>
      </c>
      <c r="F126" s="3" t="s">
        <v>46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47</v>
      </c>
      <c r="F127" s="3" t="s">
        <v>46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47</v>
      </c>
      <c r="F128" s="3" t="s">
        <v>46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47</v>
      </c>
      <c r="F129" s="3" t="s">
        <v>46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47</v>
      </c>
      <c r="F130" s="3" t="s">
        <v>46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47</v>
      </c>
      <c r="F131" s="3" t="s">
        <v>46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47</v>
      </c>
      <c r="F132" s="3" t="s">
        <v>46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47</v>
      </c>
      <c r="F133" s="3" t="s">
        <v>46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47</v>
      </c>
      <c r="F134" s="3" t="s">
        <v>46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47</v>
      </c>
      <c r="F135" s="3" t="s">
        <v>46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47</v>
      </c>
      <c r="F136" s="3" t="s">
        <v>46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47</v>
      </c>
      <c r="F137" s="3" t="s">
        <v>46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47</v>
      </c>
      <c r="F138" s="3" t="s">
        <v>46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47</v>
      </c>
      <c r="F139" s="3" t="s">
        <v>46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47</v>
      </c>
      <c r="F140" s="3" t="s">
        <v>46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47</v>
      </c>
      <c r="F141" s="3" t="s">
        <v>46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47</v>
      </c>
      <c r="F142" s="3" t="s">
        <v>46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47</v>
      </c>
      <c r="F143" s="3" t="s">
        <v>46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47</v>
      </c>
      <c r="F144" s="3" t="s">
        <v>46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47</v>
      </c>
      <c r="F145" s="3" t="s">
        <v>46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47</v>
      </c>
      <c r="F146" s="3" t="s">
        <v>46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47</v>
      </c>
      <c r="F147" s="3" t="s">
        <v>46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47</v>
      </c>
      <c r="F148" s="3" t="s">
        <v>46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47</v>
      </c>
      <c r="F149" s="3" t="s">
        <v>46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47</v>
      </c>
      <c r="F150" s="3" t="s">
        <v>46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47</v>
      </c>
      <c r="F151" s="3" t="s">
        <v>46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47</v>
      </c>
      <c r="F152" s="3" t="s">
        <v>46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47</v>
      </c>
      <c r="F153" s="3" t="s">
        <v>46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47</v>
      </c>
      <c r="F154" s="3" t="s">
        <v>46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47</v>
      </c>
      <c r="F155" s="3" t="s">
        <v>46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47</v>
      </c>
      <c r="F156" s="3" t="s">
        <v>46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47</v>
      </c>
      <c r="F157" s="3" t="s">
        <v>46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47</v>
      </c>
      <c r="F158" s="3" t="s">
        <v>46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47</v>
      </c>
      <c r="F159" s="3" t="s">
        <v>46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47</v>
      </c>
      <c r="F160" s="3" t="s">
        <v>46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47</v>
      </c>
      <c r="F161" s="3" t="s">
        <v>46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47</v>
      </c>
      <c r="F162" s="3" t="s">
        <v>46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47</v>
      </c>
      <c r="F163" s="3" t="s">
        <v>46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47</v>
      </c>
      <c r="F164" s="3" t="s">
        <v>46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47</v>
      </c>
      <c r="F165" s="3" t="s">
        <v>46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47</v>
      </c>
      <c r="F166" s="3" t="s">
        <v>46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47</v>
      </c>
      <c r="F167" s="3" t="s">
        <v>46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47</v>
      </c>
      <c r="F168" s="3" t="s">
        <v>46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47</v>
      </c>
      <c r="F169" s="3" t="s">
        <v>46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47</v>
      </c>
      <c r="F170" s="3" t="s">
        <v>46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47</v>
      </c>
      <c r="F171" s="3" t="s">
        <v>46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47</v>
      </c>
      <c r="F172" s="3" t="s">
        <v>46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47</v>
      </c>
      <c r="F173" s="3" t="s">
        <v>46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47</v>
      </c>
      <c r="F174" s="3" t="s">
        <v>46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47</v>
      </c>
      <c r="F175" s="3" t="s">
        <v>46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47</v>
      </c>
      <c r="F176" s="3" t="s">
        <v>46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47</v>
      </c>
      <c r="F177" s="3" t="s">
        <v>46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47</v>
      </c>
      <c r="F178" s="3" t="s">
        <v>46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47</v>
      </c>
      <c r="F179" s="3" t="s">
        <v>46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47</v>
      </c>
      <c r="F180" s="3" t="s">
        <v>46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47</v>
      </c>
      <c r="F181" s="3" t="s">
        <v>46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47</v>
      </c>
      <c r="F182" s="3" t="s">
        <v>46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47</v>
      </c>
      <c r="F183" s="3" t="s">
        <v>46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47</v>
      </c>
      <c r="F184" s="3" t="s">
        <v>46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47</v>
      </c>
      <c r="F185" s="3" t="s">
        <v>46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47</v>
      </c>
      <c r="F186" s="3" t="s">
        <v>46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47</v>
      </c>
      <c r="F187" s="3" t="s">
        <v>46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47</v>
      </c>
      <c r="F188" s="3" t="s">
        <v>46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2024-01-16T07:07:39Z</dcterms:modified>
</cp:coreProperties>
</file>