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0D7B2EE3-81FC-4D0B-8EB2-3839DE475B21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1" i="1" l="1"/>
  <c r="F21" i="1"/>
  <c r="G21" i="1"/>
  <c r="I21" i="1"/>
  <c r="E22" i="1"/>
  <c r="F22" i="1"/>
  <c r="G22" i="1"/>
  <c r="K22" i="1"/>
  <c r="E24" i="1"/>
  <c r="F24" i="1"/>
  <c r="G24" i="1"/>
  <c r="K24" i="1"/>
  <c r="E23" i="1"/>
  <c r="F23" i="1"/>
  <c r="G23" i="1"/>
  <c r="K23" i="1"/>
  <c r="E9" i="1"/>
  <c r="D9" i="1"/>
  <c r="Q21" i="1"/>
  <c r="Q22" i="1"/>
  <c r="Q24" i="1"/>
  <c r="Q23" i="1"/>
  <c r="F16" i="1"/>
  <c r="C17" i="1"/>
  <c r="C11" i="1"/>
  <c r="C12" i="1"/>
  <c r="C16" i="1" l="1"/>
  <c r="D18" i="1" s="1"/>
  <c r="O21" i="1"/>
  <c r="O23" i="1"/>
  <c r="O24" i="1"/>
  <c r="O22" i="1"/>
  <c r="C15" i="1"/>
  <c r="F18" i="1" s="1"/>
  <c r="F17" i="1"/>
  <c r="F19" i="1" l="1"/>
  <c r="C18" i="1"/>
</calcChain>
</file>

<file path=xl/sharedStrings.xml><?xml version="1.0" encoding="utf-8"?>
<sst xmlns="http://schemas.openxmlformats.org/spreadsheetml/2006/main" count="58" uniqueCount="52">
  <si>
    <t>IBVS 5992</t>
  </si>
  <si>
    <t>I</t>
  </si>
  <si>
    <t>IBVS 6070</t>
  </si>
  <si>
    <t>IBVS 6029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</si>
  <si>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</si>
  <si>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</si>
  <si>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</si>
  <si>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</si>
  <si>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</si>
  <si>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</si>
  <si>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</si>
  <si>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</si>
  <si>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</si>
  <si>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</si>
  <si>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</si>
  <si>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</si>
  <si>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</si>
  <si>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</si>
  <si>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</si>
  <si>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</si>
  <si>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</si>
  <si>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</si>
  <si>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</si>
  <si>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</si>
  <si>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</si>
  <si>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</si>
  <si>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</si>
  <si>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</si>
  <si>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</si>
  <si>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</si>
  <si>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</si>
  <si>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</si>
  <si>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</si>
  <si>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</si>
  <si>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</si>
  <si>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</si>
  <si>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</si>
  <si>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</si>
  <si>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</si>
  <si>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</si>
  <si>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</si>
  <si>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</si>
  <si>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</si>
  <si>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</si>
  <si>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</si>
  <si>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>V0518 Cam</t>
  </si>
  <si>
    <t>G4633-0796</t>
  </si>
  <si>
    <t>EA</t>
  </si>
  <si>
    <t>pr_6</t>
  </si>
  <si>
    <t>~</t>
  </si>
  <si>
    <t>V0518 Cam / GSC 4633-0796</t>
  </si>
  <si>
    <t>GCVS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</si>
</sst>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3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</font>
    <font>
      <sz val="10"/>
      <color indexed="8"/>
      <name val="Arial"/>
      <family val="2"/>
    </font>
    <font>
      <sz val="10"/>
      <name val="Arial"/>
    </font>
    <font>
      <b/>
      <sz val="10"/>
      <name val="Arial"/>
      <family val="2"/>
    </font>
    <font>
      <sz val="8"/>
      <name val="Arial"/>
    </font>
    <font>
      <sz val="10"/>
      <color indexed="10"/>
      <name val="Arial"/>
    </font>
    <font>
      <sz val="10"/>
      <color indexed="10"/>
      <name val="Arial"/>
      <family val="2"/>
    </font>
    <font>
      <sz val="10"/>
      <color indexed="20"/>
      <name val="Arial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color indexed="17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5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9" borderId="0" applyNumberFormat="0" applyBorder="0" applyAlignment="0" applyProtection="0"/>
    <xf numFmtId="0" fontId="21" fillId="3" borderId="0" applyNumberFormat="0" applyBorder="0" applyAlignment="0" applyProtection="0"/>
    <xf numFmtId="0" fontId="22" fillId="20" borderId="1" applyNumberFormat="0" applyAlignment="0" applyProtection="0"/>
    <xf numFmtId="0" fontId="23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4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5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6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7" fillId="7" borderId="1" applyNumberFormat="0" applyAlignment="0" applyProtection="0"/>
    <xf numFmtId="0" fontId="28" fillId="0" borderId="4" applyNumberFormat="0" applyFill="0" applyAlignment="0" applyProtection="0"/>
    <xf numFmtId="0" fontId="29" fillId="22" borderId="0" applyNumberFormat="0" applyBorder="0" applyAlignment="0" applyProtection="0"/>
    <xf numFmtId="0" fontId="6" fillId="0" borderId="0"/>
    <xf numFmtId="0" fontId="17" fillId="23" borderId="5" applyNumberFormat="0" applyFont="0" applyAlignment="0" applyProtection="0"/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2" fillId="0" borderId="0" applyNumberFormat="0" applyFill="0" applyBorder="0" applyAlignment="0" applyProtection="0"/>
  </cellStyleXfs>
  <cellXfs count="51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5" fillId="0" borderId="8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7" fillId="0" borderId="5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7" fillId="0" borderId="5" xfId="0" applyFont="1" applyBorder="1" applyAlignment="1">
      <alignment vertical="center"/>
    </xf>
    <xf numFmtId="0" fontId="17" fillId="0" borderId="5" xfId="0" applyNumberFormat="1" applyFont="1" applyBorder="1" applyAlignment="1">
      <alignment horizontal="left" vertical="center"/>
    </xf>
    <xf numFmtId="0" fontId="17" fillId="24" borderId="5" xfId="0" applyFont="1" applyFill="1" applyBorder="1" applyAlignment="1">
      <alignment horizontal="left"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16" fillId="25" borderId="5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vertical="center"/>
    </xf>
    <xf numFmtId="0" fontId="5" fillId="0" borderId="5" xfId="0" applyNumberFormat="1" applyFont="1" applyBorder="1" applyAlignment="1">
      <alignment horizontal="left" vertical="center"/>
    </xf>
    <xf numFmtId="0" fontId="17" fillId="0" borderId="5" xfId="0" applyFont="1" applyBorder="1" applyAlignment="1">
      <alignment horizontal="left" vertical="center"/>
    </xf>
    <xf numFmtId="0" fontId="17" fillId="24" borderId="5" xfId="0" applyFont="1" applyFill="1" applyBorder="1" applyAlignment="1">
      <alignment vertical="center"/>
    </xf>
    <xf numFmtId="0" fontId="0" fillId="0" borderId="5" xfId="0" quotePrefix="1" applyBorder="1">
      <alignment vertical="top"/>
    </xf>
    <xf numFmtId="0" fontId="14" fillId="0" borderId="0" xfId="41" applyFont="1" applyAlignment="1">
      <alignment horizontal="left" vertical="center"/>
    </xf>
    <xf numFmtId="0" fontId="14" fillId="0" borderId="0" xfId="41" applyFont="1" applyAlignment="1">
      <alignment horizontal="center" vertical="center"/>
    </xf>
    <xf numFmtId="0" fontId="14" fillId="0" borderId="0" xfId="41" applyFont="1" applyAlignment="1">
      <alignment horizontal="left"/>
    </xf>
    <xf numFmtId="0" fontId="14" fillId="0" borderId="0" xfId="41" applyFont="1" applyAlignment="1">
      <alignment horizontal="center"/>
    </xf>
    <xf numFmtId="0" fontId="14" fillId="0" borderId="0" xfId="41" applyFont="1" applyBorder="1" applyAlignment="1">
      <alignment horizontal="left" vertical="center"/>
    </xf>
    <xf numFmtId="0" fontId="0" fillId="0" borderId="5" xfId="0" applyBorder="1" applyAlignment="1"/>
    <xf numFmtId="0" fontId="0" fillId="0" borderId="0" xfId="0" applyAlignment="1">
      <alignment horizontal="right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V0518 Cam - O-C Diagr.</a:t>
            </a:r>
          </a:p>
        </c:rich>
      </c:tx>
      <c:layout>
        <c:manualLayout>
          <c:xMode val="edge"/>
          <c:yMode val="edge"/>
          <c:x val="0.36390977443609024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8421052631579"/>
          <c:y val="0.14035127795846455"/>
          <c:w val="0.82105263157894737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Active!$D$21:$D$238</c:f>
                <c:numCache>
                  <c:formatCode>General</c:formatCode>
                  <c:ptCount val="21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Active!$D$21:$D$238</c:f>
                <c:numCache>
                  <c:formatCode>General</c:formatCode>
                  <c:ptCount val="21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1186</c:v>
                </c:pt>
                <c:pt idx="2">
                  <c:v>1281</c:v>
                </c:pt>
                <c:pt idx="3">
                  <c:v>1288</c:v>
                </c:pt>
              </c:numCache>
            </c:numRef>
          </c:xVal>
          <c:yVal>
            <c:numRef>
              <c:f>Active!$H$21:$H$998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79C-41DE-938C-50D1BCA89CD0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1186</c:v>
                </c:pt>
                <c:pt idx="2">
                  <c:v>1281</c:v>
                </c:pt>
                <c:pt idx="3">
                  <c:v>1288</c:v>
                </c:pt>
              </c:numCache>
            </c:numRef>
          </c:xVal>
          <c:yVal>
            <c:numRef>
              <c:f>Active!$I$21:$I$998</c:f>
              <c:numCache>
                <c:formatCode>General</c:formatCode>
                <c:ptCount val="978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79C-41DE-938C-50D1BCA89CD0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1186</c:v>
                </c:pt>
                <c:pt idx="2">
                  <c:v>1281</c:v>
                </c:pt>
                <c:pt idx="3">
                  <c:v>1288</c:v>
                </c:pt>
              </c:numCache>
            </c:numRef>
          </c:xVal>
          <c:yVal>
            <c:numRef>
              <c:f>Active!$J$21:$J$998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79C-41DE-938C-50D1BCA89CD0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1186</c:v>
                </c:pt>
                <c:pt idx="2">
                  <c:v>1281</c:v>
                </c:pt>
                <c:pt idx="3">
                  <c:v>1288</c:v>
                </c:pt>
              </c:numCache>
            </c:numRef>
          </c:xVal>
          <c:yVal>
            <c:numRef>
              <c:f>Active!$K$21:$K$998</c:f>
              <c:numCache>
                <c:formatCode>General</c:formatCode>
                <c:ptCount val="978"/>
                <c:pt idx="1">
                  <c:v>3.9799999998649582E-2</c:v>
                </c:pt>
                <c:pt idx="2">
                  <c:v>4.2099999998754356E-2</c:v>
                </c:pt>
                <c:pt idx="3">
                  <c:v>3.8600000007136259E-2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79C-41DE-938C-50D1BCA89CD0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1186</c:v>
                </c:pt>
                <c:pt idx="2">
                  <c:v>1281</c:v>
                </c:pt>
                <c:pt idx="3">
                  <c:v>1288</c:v>
                </c:pt>
              </c:numCache>
            </c:numRef>
          </c:xVal>
          <c:yVal>
            <c:numRef>
              <c:f>Active!$L$21:$L$998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E79C-41DE-938C-50D1BCA89CD0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1186</c:v>
                </c:pt>
                <c:pt idx="2">
                  <c:v>1281</c:v>
                </c:pt>
                <c:pt idx="3">
                  <c:v>1288</c:v>
                </c:pt>
              </c:numCache>
            </c:numRef>
          </c:xVal>
          <c:yVal>
            <c:numRef>
              <c:f>Active!$M$21:$M$998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E79C-41DE-938C-50D1BCA89CD0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1">
                    <c:v>8.9999999999999998E-4</c:v>
                  </c:pt>
                  <c:pt idx="2">
                    <c:v>6.9999999999999999E-4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1186</c:v>
                </c:pt>
                <c:pt idx="2">
                  <c:v>1281</c:v>
                </c:pt>
                <c:pt idx="3">
                  <c:v>1288</c:v>
                </c:pt>
              </c:numCache>
            </c:numRef>
          </c:xVal>
          <c:yVal>
            <c:numRef>
              <c:f>Active!$N$21:$N$998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E79C-41DE-938C-50D1BCA89CD0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1186</c:v>
                </c:pt>
                <c:pt idx="2">
                  <c:v>1281</c:v>
                </c:pt>
                <c:pt idx="3">
                  <c:v>1288</c:v>
                </c:pt>
              </c:numCache>
            </c:numRef>
          </c:xVal>
          <c:yVal>
            <c:numRef>
              <c:f>Active!$O$21:$O$998</c:f>
              <c:numCache>
                <c:formatCode>General</c:formatCode>
                <c:ptCount val="978"/>
                <c:pt idx="0">
                  <c:v>1.4658275012649838E-4</c:v>
                </c:pt>
                <c:pt idx="1">
                  <c:v>3.8020780203864069E-2</c:v>
                </c:pt>
                <c:pt idx="2">
                  <c:v>4.1054548128067331E-2</c:v>
                </c:pt>
                <c:pt idx="3">
                  <c:v>4.1278088922482303E-2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E79C-41DE-938C-50D1BCA89CD0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1186</c:v>
                </c:pt>
                <c:pt idx="2">
                  <c:v>1281</c:v>
                </c:pt>
                <c:pt idx="3">
                  <c:v>1288</c:v>
                </c:pt>
              </c:numCache>
            </c:numRef>
          </c:xVal>
          <c:yVal>
            <c:numRef>
              <c:f>Active!$U$21:$U$998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E79C-41DE-938C-50D1BCA89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2345448"/>
        <c:axId val="1"/>
      </c:scatterChart>
      <c:valAx>
        <c:axId val="6223454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23454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54135338345865"/>
          <c:y val="0.92397937099967764"/>
          <c:w val="0.71428571428571441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BB85D918-483C-C9C0-0C20-E92B47D32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aavso.org/ejaavso" TargetMode="External"/><Relationship Id="rId18" Type="http://schemas.openxmlformats.org/officeDocument/2006/relationships/hyperlink" Target="http://cdsbib.u-strasbg.fr/cgi-bin/cdsbib?1990RMxAA..21..381G" TargetMode="External"/><Relationship Id="rId26" Type="http://schemas.openxmlformats.org/officeDocument/2006/relationships/hyperlink" Target="http://cdsbib.u-strasbg.fr/cgi-bin/cdsbib?1990RMxAA..21..381G" TargetMode="External"/><Relationship Id="rId39" Type="http://schemas.openxmlformats.org/officeDocument/2006/relationships/hyperlink" Target="http://cdsbib.u-strasbg.fr/cgi-bin/cdsbib?1990RMxAA..21..381G" TargetMode="External"/><Relationship Id="rId21" Type="http://schemas.openxmlformats.org/officeDocument/2006/relationships/hyperlink" Target="http://vsolj.cetus-net.org/bulletin.html" TargetMode="External"/><Relationship Id="rId34" Type="http://schemas.openxmlformats.org/officeDocument/2006/relationships/hyperlink" Target="http://cdsbib.u-strasbg.fr/cgi-bin/cdsbib?1990RMxAA..21..381G" TargetMode="External"/><Relationship Id="rId42" Type="http://schemas.openxmlformats.org/officeDocument/2006/relationships/hyperlink" Target="http://cdsbib.u-strasbg.fr/cgi-bin/cdsbib?1990RMxAA..21..381G" TargetMode="External"/><Relationship Id="rId47" Type="http://schemas.openxmlformats.org/officeDocument/2006/relationships/hyperlink" Target="http://cdsbib.u-strasbg.fr/cgi-bin/cdsbib?1990RMxAA..21..381G" TargetMode="External"/><Relationship Id="rId50" Type="http://schemas.openxmlformats.org/officeDocument/2006/relationships/hyperlink" Target="http://cdsbib.u-strasbg.fr/cgi-bin/cdsbib?1990RMxAA..21..381G" TargetMode="External"/><Relationship Id="rId55" Type="http://schemas.openxmlformats.org/officeDocument/2006/relationships/hyperlink" Target="http://cdsbib.u-strasbg.fr/cgi-bin/cdsbib?1990RMxAA..21..381G" TargetMode="External"/><Relationship Id="rId7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://vsolj.cetus-net.org/bulletin.html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29" Type="http://schemas.openxmlformats.org/officeDocument/2006/relationships/hyperlink" Target="http://cdsbib.u-strasbg.fr/cgi-bin/cdsbib?1990RMxAA..21..381G" TargetMode="External"/><Relationship Id="rId41" Type="http://schemas.openxmlformats.org/officeDocument/2006/relationships/hyperlink" Target="http://cdsbib.u-strasbg.fr/cgi-bin/cdsbib?1990RMxAA..21..381G" TargetMode="External"/><Relationship Id="rId54" Type="http://schemas.openxmlformats.org/officeDocument/2006/relationships/hyperlink" Target="http://cdsbib.u-strasbg.fr/cgi-bin/cdsbib?1990RMxAA..21..381G" TargetMode="External"/><Relationship Id="rId62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vsolj.cetus-net.org/bulletin.html" TargetMode="External"/><Relationship Id="rId11" Type="http://schemas.openxmlformats.org/officeDocument/2006/relationships/hyperlink" Target="http://cdsbib.u-strasbg.fr/cgi-bin/cdsbib?1990RMxAA..21..381G" TargetMode="External"/><Relationship Id="rId24" Type="http://schemas.openxmlformats.org/officeDocument/2006/relationships/hyperlink" Target="https://www.aavso.org/ejaavso" TargetMode="External"/><Relationship Id="rId32" Type="http://schemas.openxmlformats.org/officeDocument/2006/relationships/hyperlink" Target="http://cdsbib.u-strasbg.fr/cgi-bin/cdsbib?1990RMxAA..21..381G" TargetMode="External"/><Relationship Id="rId37" Type="http://schemas.openxmlformats.org/officeDocument/2006/relationships/hyperlink" Target="http://cdsbib.u-strasbg.fr/cgi-bin/cdsbib?1990RMxAA..21..381G" TargetMode="External"/><Relationship Id="rId40" Type="http://schemas.openxmlformats.org/officeDocument/2006/relationships/hyperlink" Target="http://cdsbib.u-strasbg.fr/cgi-bin/cdsbib?1990RMxAA..21..381G" TargetMode="External"/><Relationship Id="rId45" Type="http://schemas.openxmlformats.org/officeDocument/2006/relationships/hyperlink" Target="http://cdsbib.u-strasbg.fr/cgi-bin/cdsbib?1990RMxAA..21..381G" TargetMode="External"/><Relationship Id="rId53" Type="http://schemas.openxmlformats.org/officeDocument/2006/relationships/hyperlink" Target="http://cdsbib.u-strasbg.fr/cgi-bin/cdsbib?1990RMxAA..21..381G" TargetMode="External"/><Relationship Id="rId58" Type="http://schemas.openxmlformats.org/officeDocument/2006/relationships/hyperlink" Target="http://vsolj.cetus-net.org/bulletin.html" TargetMode="External"/><Relationship Id="rId5" Type="http://schemas.openxmlformats.org/officeDocument/2006/relationships/hyperlink" Target="https://www.aavso.org/ejaavso" TargetMode="External"/><Relationship Id="rId15" Type="http://schemas.openxmlformats.org/officeDocument/2006/relationships/hyperlink" Target="http://cdsbib.u-strasbg.fr/cgi-bin/cdsbib?1990RMxAA..21..381G" TargetMode="External"/><Relationship Id="rId23" Type="http://schemas.openxmlformats.org/officeDocument/2006/relationships/hyperlink" Target="http://cdsbib.u-strasbg.fr/cgi-bin/cdsbib?1990RMxAA..21..381G" TargetMode="External"/><Relationship Id="rId28" Type="http://schemas.openxmlformats.org/officeDocument/2006/relationships/hyperlink" Target="http://cdsbib.u-strasbg.fr/cgi-bin/cdsbib?1990RMxAA..21..381G" TargetMode="External"/><Relationship Id="rId36" Type="http://schemas.openxmlformats.org/officeDocument/2006/relationships/hyperlink" Target="http://cdsbib.u-strasbg.fr/cgi-bin/cdsbib?1990RMxAA..21..381G" TargetMode="External"/><Relationship Id="rId49" Type="http://schemas.openxmlformats.org/officeDocument/2006/relationships/hyperlink" Target="http://cdsbib.u-strasbg.fr/cgi-bin/cdsbib?1990RMxAA..21..381G" TargetMode="External"/><Relationship Id="rId57" Type="http://schemas.openxmlformats.org/officeDocument/2006/relationships/hyperlink" Target="http://vsolj.cetus-net.org/bulletin.html" TargetMode="External"/><Relationship Id="rId61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31" Type="http://schemas.openxmlformats.org/officeDocument/2006/relationships/hyperlink" Target="http://cdsbib.u-strasbg.fr/cgi-bin/cdsbib?1990RMxAA..21..381G" TargetMode="External"/><Relationship Id="rId44" Type="http://schemas.openxmlformats.org/officeDocument/2006/relationships/hyperlink" Target="http://cdsbib.u-strasbg.fr/cgi-bin/cdsbib?1990RMxAA..21..381G" TargetMode="External"/><Relationship Id="rId52" Type="http://schemas.openxmlformats.org/officeDocument/2006/relationships/hyperlink" Target="http://vsolj.cetus-net.org/bulletin.html" TargetMode="External"/><Relationship Id="rId60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Relationship Id="rId22" Type="http://schemas.openxmlformats.org/officeDocument/2006/relationships/hyperlink" Target="https://www.aavso.org/ejaavso" TargetMode="External"/><Relationship Id="rId27" Type="http://schemas.openxmlformats.org/officeDocument/2006/relationships/hyperlink" Target="http://cdsbib.u-strasbg.fr/cgi-bin/cdsbib?1990RMxAA..21..381G" TargetMode="External"/><Relationship Id="rId30" Type="http://schemas.openxmlformats.org/officeDocument/2006/relationships/hyperlink" Target="http://cdsbib.u-strasbg.fr/cgi-bin/cdsbib?1990RMxAA..21..381G" TargetMode="External"/><Relationship Id="rId35" Type="http://schemas.openxmlformats.org/officeDocument/2006/relationships/hyperlink" Target="http://cdsbib.u-strasbg.fr/cgi-bin/cdsbib?1990RMxAA..21..381G" TargetMode="External"/><Relationship Id="rId43" Type="http://schemas.openxmlformats.org/officeDocument/2006/relationships/hyperlink" Target="http://cdsbib.u-strasbg.fr/cgi-bin/cdsbib?1990RMxAA..21..381G" TargetMode="External"/><Relationship Id="rId48" Type="http://schemas.openxmlformats.org/officeDocument/2006/relationships/hyperlink" Target="http://cdsbib.u-strasbg.fr/cgi-bin/cdsbib?1990RMxAA..21..381G" TargetMode="External"/><Relationship Id="rId56" Type="http://schemas.openxmlformats.org/officeDocument/2006/relationships/hyperlink" Target="http://cdsbib.u-strasbg.fr/cgi-bin/cdsbib?1990RMxAA..21..381G" TargetMode="External"/><Relationship Id="rId8" Type="http://schemas.openxmlformats.org/officeDocument/2006/relationships/hyperlink" Target="http://cdsbib.u-strasbg.fr/cgi-bin/cdsbib?1990RMxAA..21..381G" TargetMode="External"/><Relationship Id="rId51" Type="http://schemas.openxmlformats.org/officeDocument/2006/relationships/hyperlink" Target="http://vsolj.cetus-net.org/bulletin.html" TargetMode="External"/><Relationship Id="rId3" Type="http://schemas.openxmlformats.org/officeDocument/2006/relationships/hyperlink" Target="http://vsolj.cetus-net.org/bulletin.html" TargetMode="External"/><Relationship Id="rId12" Type="http://schemas.openxmlformats.org/officeDocument/2006/relationships/hyperlink" Target="http://cdsbib.u-strasbg.fr/cgi-bin/cdsbib?1990RMxAA..21..381G" TargetMode="External"/><Relationship Id="rId17" Type="http://schemas.openxmlformats.org/officeDocument/2006/relationships/hyperlink" Target="http://cdsbib.u-strasbg.fr/cgi-bin/cdsbib?1990RMxAA..21..381G" TargetMode="External"/><Relationship Id="rId25" Type="http://schemas.openxmlformats.org/officeDocument/2006/relationships/hyperlink" Target="http://cdsbib.u-strasbg.fr/cgi-bin/cdsbib?1990RMxAA..21..381G" TargetMode="External"/><Relationship Id="rId33" Type="http://schemas.openxmlformats.org/officeDocument/2006/relationships/hyperlink" Target="http://cdsbib.u-strasbg.fr/cgi-bin/cdsbib?1990RMxAA..21..381G" TargetMode="External"/><Relationship Id="rId38" Type="http://schemas.openxmlformats.org/officeDocument/2006/relationships/hyperlink" Target="http://cdsbib.u-strasbg.fr/cgi-bin/cdsbib?1990RMxAA..21..381G" TargetMode="External"/><Relationship Id="rId46" Type="http://schemas.openxmlformats.org/officeDocument/2006/relationships/hyperlink" Target="http://cdsbib.u-strasbg.fr/cgi-bin/cdsbib?1990RMxAA..21..381G" TargetMode="External"/><Relationship Id="rId59" Type="http://schemas.openxmlformats.org/officeDocument/2006/relationships/hyperlink" Target="http://cdsbib.u-strasbg.fr/cgi-bin/cdsbib?1990RMxAA..21..381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39"/>
  <sheetViews>
    <sheetView tabSelected="1" workbookViewId="0">
      <selection activeCell="C7" sqref="C7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9" ht="20.25" x14ac:dyDescent="0.3">
      <c r="A1" s="1" t="s">
        <v>50</v>
      </c>
      <c r="F1" s="38" t="s">
        <v>45</v>
      </c>
      <c r="G1" s="31">
        <v>2012</v>
      </c>
      <c r="H1" s="32"/>
      <c r="I1" s="39" t="s">
        <v>46</v>
      </c>
      <c r="J1" s="38" t="s">
        <v>45</v>
      </c>
      <c r="K1" s="40">
        <v>13.125578999999998</v>
      </c>
      <c r="L1" s="34">
        <v>83.414259999999999</v>
      </c>
      <c r="M1" s="35">
        <v>55983.843278088927</v>
      </c>
      <c r="N1" s="35">
        <v>3.6165319343992022</v>
      </c>
      <c r="O1" s="33" t="s">
        <v>47</v>
      </c>
      <c r="P1" s="41">
        <v>11.92</v>
      </c>
      <c r="Q1" s="41">
        <v>12.5</v>
      </c>
      <c r="R1" s="42" t="s">
        <v>48</v>
      </c>
      <c r="S1" s="43" t="s">
        <v>49</v>
      </c>
    </row>
    <row r="2" spans="1:19" x14ac:dyDescent="0.2">
      <c r="A2" t="s">
        <v>27</v>
      </c>
      <c r="B2" t="s">
        <v>47</v>
      </c>
      <c r="C2" s="30"/>
      <c r="D2" s="3"/>
    </row>
    <row r="3" spans="1:19" ht="13.5" thickBot="1" x14ac:dyDescent="0.25"/>
    <row r="4" spans="1:19" ht="14.25" thickTop="1" thickBot="1" x14ac:dyDescent="0.25">
      <c r="A4" s="5" t="s">
        <v>4</v>
      </c>
      <c r="C4" s="27">
        <v>51325.75</v>
      </c>
      <c r="D4" s="28">
        <v>3.6164999999999998</v>
      </c>
    </row>
    <row r="5" spans="1:19" ht="13.5" thickTop="1" x14ac:dyDescent="0.2">
      <c r="A5" s="9" t="s">
        <v>32</v>
      </c>
      <c r="B5" s="10"/>
      <c r="C5" s="11">
        <v>-9.5</v>
      </c>
      <c r="D5" s="10" t="s">
        <v>33</v>
      </c>
      <c r="E5" s="10"/>
    </row>
    <row r="6" spans="1:19" x14ac:dyDescent="0.2">
      <c r="A6" s="5" t="s">
        <v>5</v>
      </c>
    </row>
    <row r="7" spans="1:19" x14ac:dyDescent="0.2">
      <c r="A7" t="s">
        <v>6</v>
      </c>
      <c r="C7" s="50">
        <v>51325.75</v>
      </c>
      <c r="D7" s="29" t="s">
        <v>51</v>
      </c>
    </row>
    <row r="8" spans="1:19" x14ac:dyDescent="0.2">
      <c r="A8" t="s">
        <v>7</v>
      </c>
      <c r="C8" s="50">
        <v>3.6164999999999998</v>
      </c>
      <c r="D8" s="29" t="s">
        <v>51</v>
      </c>
    </row>
    <row r="9" spans="1:19" x14ac:dyDescent="0.2">
      <c r="A9" s="24" t="s">
        <v>36</v>
      </c>
      <c r="C9" s="25">
        <v>21</v>
      </c>
      <c r="D9" s="22" t="str">
        <f>"F"&amp;C9</f>
        <v>F21</v>
      </c>
      <c r="E9" s="23" t="str">
        <f>"G"&amp;C9</f>
        <v>G21</v>
      </c>
    </row>
    <row r="10" spans="1:19" ht="13.5" thickBot="1" x14ac:dyDescent="0.25">
      <c r="A10" s="10"/>
      <c r="B10" s="10"/>
      <c r="C10" s="4" t="s">
        <v>23</v>
      </c>
      <c r="D10" s="4" t="s">
        <v>24</v>
      </c>
      <c r="E10" s="10"/>
    </row>
    <row r="11" spans="1:19" x14ac:dyDescent="0.2">
      <c r="A11" s="10" t="s">
        <v>19</v>
      </c>
      <c r="B11" s="10"/>
      <c r="C11" s="21">
        <f ca="1">INTERCEPT(INDIRECT($E$9):G991,INDIRECT($D$9):F991)</f>
        <v>1.4658275012649838E-4</v>
      </c>
      <c r="D11" s="3"/>
      <c r="E11" s="10"/>
    </row>
    <row r="12" spans="1:19" x14ac:dyDescent="0.2">
      <c r="A12" s="10" t="s">
        <v>20</v>
      </c>
      <c r="B12" s="10"/>
      <c r="C12" s="21">
        <f ca="1">SLOPE(INDIRECT($E$9):G991,INDIRECT($D$9):F991)</f>
        <v>3.1934399202139603E-5</v>
      </c>
      <c r="D12" s="3"/>
      <c r="E12" s="10"/>
    </row>
    <row r="13" spans="1:19" x14ac:dyDescent="0.2">
      <c r="A13" s="10" t="s">
        <v>22</v>
      </c>
      <c r="B13" s="10"/>
      <c r="C13" s="3" t="s">
        <v>17</v>
      </c>
    </row>
    <row r="14" spans="1:19" x14ac:dyDescent="0.2">
      <c r="A14" s="10"/>
      <c r="B14" s="10"/>
      <c r="C14" s="10"/>
    </row>
    <row r="15" spans="1:19" x14ac:dyDescent="0.2">
      <c r="A15" s="12" t="s">
        <v>21</v>
      </c>
      <c r="B15" s="10"/>
      <c r="C15" s="13">
        <f ca="1">(C7+C11)+(C8+C12)*INT(MAX(F21:F3532))</f>
        <v>55983.843278088927</v>
      </c>
      <c r="E15" s="14" t="s">
        <v>38</v>
      </c>
      <c r="F15" s="36">
        <v>1</v>
      </c>
    </row>
    <row r="16" spans="1:19" x14ac:dyDescent="0.2">
      <c r="A16" s="16" t="s">
        <v>8</v>
      </c>
      <c r="B16" s="10"/>
      <c r="C16" s="17">
        <f ca="1">+C8+C12</f>
        <v>3.6165319343992022</v>
      </c>
      <c r="E16" s="14" t="s">
        <v>34</v>
      </c>
      <c r="F16" s="37">
        <f ca="1">NOW()+15018.5+$C$5/24</f>
        <v>60326.679518287034</v>
      </c>
    </row>
    <row r="17" spans="1:21" ht="13.5" thickBot="1" x14ac:dyDescent="0.25">
      <c r="A17" s="14" t="s">
        <v>31</v>
      </c>
      <c r="B17" s="10"/>
      <c r="C17" s="10">
        <f>COUNT(C21:C2190)</f>
        <v>4</v>
      </c>
      <c r="E17" s="14" t="s">
        <v>39</v>
      </c>
      <c r="F17" s="15">
        <f ca="1">ROUND(2*(F16-$C$7)/$C$8,0)/2+F15</f>
        <v>2490</v>
      </c>
    </row>
    <row r="18" spans="1:21" ht="14.25" thickTop="1" thickBot="1" x14ac:dyDescent="0.25">
      <c r="A18" s="16" t="s">
        <v>9</v>
      </c>
      <c r="B18" s="10"/>
      <c r="C18" s="19">
        <f ca="1">+C15</f>
        <v>55983.843278088927</v>
      </c>
      <c r="D18" s="20">
        <f ca="1">+C16</f>
        <v>3.6165319343992022</v>
      </c>
      <c r="E18" s="14" t="s">
        <v>40</v>
      </c>
      <c r="F18" s="23">
        <f ca="1">ROUND(2*(F16-$C$15)/$C$16,0)/2+F15</f>
        <v>1202</v>
      </c>
    </row>
    <row r="19" spans="1:21" ht="13.5" thickTop="1" x14ac:dyDescent="0.2">
      <c r="E19" s="14" t="s">
        <v>35</v>
      </c>
      <c r="F19" s="18">
        <f ca="1">+$C$15+$C$16*F18-15018.5-$C$5/24</f>
        <v>45312.810496570106</v>
      </c>
    </row>
    <row r="20" spans="1:21" ht="13.5" thickBot="1" x14ac:dyDescent="0.25">
      <c r="A20" s="4" t="s">
        <v>10</v>
      </c>
      <c r="B20" s="4" t="s">
        <v>11</v>
      </c>
      <c r="C20" s="4" t="s">
        <v>12</v>
      </c>
      <c r="D20" s="4" t="s">
        <v>16</v>
      </c>
      <c r="E20" s="4" t="s">
        <v>13</v>
      </c>
      <c r="F20" s="4" t="s">
        <v>14</v>
      </c>
      <c r="G20" s="4" t="s">
        <v>15</v>
      </c>
      <c r="H20" s="7" t="s">
        <v>41</v>
      </c>
      <c r="I20" s="7" t="s">
        <v>42</v>
      </c>
      <c r="J20" s="7" t="s">
        <v>43</v>
      </c>
      <c r="K20" s="7" t="s">
        <v>44</v>
      </c>
      <c r="L20" s="7" t="s">
        <v>28</v>
      </c>
      <c r="M20" s="7" t="s">
        <v>29</v>
      </c>
      <c r="N20" s="7" t="s">
        <v>30</v>
      </c>
      <c r="O20" s="7" t="s">
        <v>26</v>
      </c>
      <c r="P20" s="6" t="s">
        <v>25</v>
      </c>
      <c r="Q20" s="4" t="s">
        <v>18</v>
      </c>
      <c r="U20" s="26" t="s">
        <v>37</v>
      </c>
    </row>
    <row r="21" spans="1:21" x14ac:dyDescent="0.2">
      <c r="A21" s="49" t="s">
        <v>51</v>
      </c>
      <c r="C21" s="8">
        <v>51325.75</v>
      </c>
      <c r="D21" s="8"/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1.4658275012649838E-4</v>
      </c>
      <c r="Q21" s="2">
        <f>+C21-15018.5</f>
        <v>36307.25</v>
      </c>
    </row>
    <row r="22" spans="1:21" x14ac:dyDescent="0.2">
      <c r="A22" s="48" t="s">
        <v>0</v>
      </c>
      <c r="B22" s="45" t="s">
        <v>1</v>
      </c>
      <c r="C22" s="44">
        <v>55614.9588</v>
      </c>
      <c r="D22" s="44">
        <v>8.9999999999999998E-4</v>
      </c>
      <c r="E22">
        <f>+(C22-C$7)/C$8</f>
        <v>1186.0110051154434</v>
      </c>
      <c r="F22">
        <f>ROUND(2*E22,0)/2</f>
        <v>1186</v>
      </c>
      <c r="G22">
        <f>+C22-(C$7+F22*C$8)</f>
        <v>3.9799999998649582E-2</v>
      </c>
      <c r="K22">
        <f>+G22</f>
        <v>3.9799999998649582E-2</v>
      </c>
      <c r="O22">
        <f ca="1">+C$11+C$12*$F22</f>
        <v>3.8020780203864069E-2</v>
      </c>
      <c r="Q22" s="2">
        <f>+C22-15018.5</f>
        <v>40596.4588</v>
      </c>
    </row>
    <row r="23" spans="1:21" x14ac:dyDescent="0.2">
      <c r="A23" s="46" t="s">
        <v>2</v>
      </c>
      <c r="B23" s="47" t="s">
        <v>1</v>
      </c>
      <c r="C23" s="44">
        <v>55958.528599999998</v>
      </c>
      <c r="D23" s="44">
        <v>6.9999999999999999E-4</v>
      </c>
      <c r="E23">
        <f>+(C23-C$7)/C$8</f>
        <v>1281.0116410894507</v>
      </c>
      <c r="F23">
        <f>ROUND(2*E23,0)/2</f>
        <v>1281</v>
      </c>
      <c r="G23">
        <f>+C23-(C$7+F23*C$8)</f>
        <v>4.2099999998754356E-2</v>
      </c>
      <c r="K23">
        <f>+G23</f>
        <v>4.2099999998754356E-2</v>
      </c>
      <c r="O23">
        <f ca="1">+C$11+C$12*$F23</f>
        <v>4.1054548128067331E-2</v>
      </c>
      <c r="Q23" s="2">
        <f>+C23-15018.5</f>
        <v>40940.028599999998</v>
      </c>
    </row>
    <row r="24" spans="1:21" x14ac:dyDescent="0.2">
      <c r="A24" s="46" t="s">
        <v>3</v>
      </c>
      <c r="B24" s="47" t="s">
        <v>1</v>
      </c>
      <c r="C24" s="44">
        <v>55983.840600000003</v>
      </c>
      <c r="D24" s="44">
        <v>2E-3</v>
      </c>
      <c r="E24">
        <f>+(C24-C$7)/C$8</f>
        <v>1288.0106733029181</v>
      </c>
      <c r="F24">
        <f>ROUND(2*E24,0)/2</f>
        <v>1288</v>
      </c>
      <c r="G24">
        <f>+C24-(C$7+F24*C$8)</f>
        <v>3.8600000007136259E-2</v>
      </c>
      <c r="K24">
        <f>+G24</f>
        <v>3.8600000007136259E-2</v>
      </c>
      <c r="O24">
        <f ca="1">+C$11+C$12*$F24</f>
        <v>4.1278088922482303E-2</v>
      </c>
      <c r="Q24" s="2">
        <f>+C24-15018.5</f>
        <v>40965.340600000003</v>
      </c>
    </row>
    <row r="25" spans="1:21" x14ac:dyDescent="0.2">
      <c r="C25" s="8"/>
      <c r="D25" s="8"/>
      <c r="Q25" s="2"/>
    </row>
    <row r="26" spans="1:21" x14ac:dyDescent="0.2">
      <c r="C26" s="8"/>
      <c r="D26" s="8"/>
      <c r="Q26" s="2"/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4" x14ac:dyDescent="0.2">
      <c r="C33" s="8"/>
      <c r="D33" s="8"/>
    </row>
    <row r="34" spans="3:4" x14ac:dyDescent="0.2">
      <c r="C34" s="8"/>
      <c r="D34" s="8"/>
    </row>
    <row r="35" spans="3:4" x14ac:dyDescent="0.2">
      <c r="C35" s="8"/>
      <c r="D35" s="8"/>
    </row>
    <row r="36" spans="3:4" x14ac:dyDescent="0.2">
      <c r="C36" s="8"/>
      <c r="D36" s="8"/>
    </row>
    <row r="37" spans="3:4" x14ac:dyDescent="0.2">
      <c r="C37" s="8"/>
      <c r="D37" s="8"/>
    </row>
    <row r="38" spans="3:4" x14ac:dyDescent="0.2">
      <c r="C38" s="8"/>
      <c r="D38" s="8"/>
    </row>
    <row r="39" spans="3:4" x14ac:dyDescent="0.2">
      <c r="C39" s="8"/>
      <c r="D39" s="8"/>
    </row>
    <row r="40" spans="3:4" x14ac:dyDescent="0.2">
      <c r="C40" s="8"/>
      <c r="D40" s="8"/>
    </row>
    <row r="41" spans="3:4" x14ac:dyDescent="0.2">
      <c r="C41" s="8"/>
      <c r="D41" s="8"/>
    </row>
    <row r="42" spans="3:4" x14ac:dyDescent="0.2">
      <c r="C42" s="8"/>
      <c r="D42" s="8"/>
    </row>
    <row r="43" spans="3:4" x14ac:dyDescent="0.2">
      <c r="C43" s="8"/>
      <c r="D43" s="8"/>
    </row>
    <row r="44" spans="3:4" x14ac:dyDescent="0.2">
      <c r="C44" s="8"/>
      <c r="D44" s="8"/>
    </row>
    <row r="45" spans="3:4" x14ac:dyDescent="0.2">
      <c r="C45" s="8"/>
      <c r="D45" s="8"/>
    </row>
    <row r="46" spans="3:4" x14ac:dyDescent="0.2">
      <c r="C46" s="8"/>
      <c r="D46" s="8"/>
    </row>
    <row r="47" spans="3:4" x14ac:dyDescent="0.2">
      <c r="C47" s="8"/>
      <c r="D47" s="8"/>
    </row>
    <row r="48" spans="3:4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</sheetData>
  <phoneticPr fontId="8" type="noConversion"/>
  <hyperlinks>
    <hyperlink ref="L50640" r:id="rId1" display="http://vsolj.cetus-net.org/bulletin.html"/>
    <hyperlink ref="L30977" r:id="rId2" display="http://vsolj.cetus-net.org/bulletin.html"/>
    <hyperlink ref="M50640" r:id="rId3" display="http://vsolj.cetus-net.org/bulletin.html"/>
    <hyperlink ref="AW9101" r:id="rId4" display="http://cdsbib.u-strasbg.fr/cgi-bin/cdsbib?1990RMxAA..21..381G"/>
    <hyperlink ref="L50637" r:id="rId5" display="https://www.aavso.org/ejaavso"/>
    <hyperlink ref="L62541" r:id="rId6" display="http://vsolj.cetus-net.org/bulletin.html"/>
    <hyperlink ref="AV20772" r:id="rId7" display="http://cdsbib.u-strasbg.fr/cgi-bin/cdsbib?1990RMxAA..21..381G"/>
    <hyperlink ref="AV20775" r:id="rId8" display="http://cdsbib.u-strasbg.fr/cgi-bin/cdsbib?1990RMxAA..21..381G"/>
    <hyperlink ref="AV20773" r:id="rId9" display="http://cdsbib.u-strasbg.fr/cgi-bin/cdsbib?1990RMxAA..21..381G"/>
    <hyperlink ref="AV28253" r:id="rId10" display="http://cdsbib.u-strasbg.fr/cgi-bin/cdsbib?1990RMxAA..21..381G"/>
    <hyperlink ref="AW51283" r:id="rId11" display="http://cdsbib.u-strasbg.fr/cgi-bin/cdsbib?1990RMxAA..21..381G"/>
    <hyperlink ref="AW51284" r:id="rId12" display="http://cdsbib.u-strasbg.fr/cgi-bin/cdsbib?1990RMxAA..21..381G"/>
    <hyperlink ref="L11241" r:id="rId13" display="https://www.aavso.org/ejaavso"/>
    <hyperlink ref="AW5576" r:id="rId14" display="http://cdsbib.u-strasbg.fr/cgi-bin/cdsbib?1990RMxAA..21..381G"/>
    <hyperlink ref="AW34435" r:id="rId15" display="http://cdsbib.u-strasbg.fr/cgi-bin/cdsbib?1990RMxAA..21..381G"/>
    <hyperlink ref="AW34311" r:id="rId16" display="http://cdsbib.u-strasbg.fr/cgi-bin/cdsbib?1990RMxAA..21..381G"/>
    <hyperlink ref="AV30441" r:id="rId17" display="http://cdsbib.u-strasbg.fr/cgi-bin/cdsbib?1990RMxAA..21..381G"/>
    <hyperlink ref="AV31210" r:id="rId18" display="http://cdsbib.u-strasbg.fr/cgi-bin/cdsbib?1990RMxAA..21..381G"/>
    <hyperlink ref="AV31213" r:id="rId19" display="http://cdsbib.u-strasbg.fr/cgi-bin/cdsbib?1990RMxAA..21..381G"/>
    <hyperlink ref="AV31138" r:id="rId20" display="http://cdsbib.u-strasbg.fr/cgi-bin/cdsbib?1990RMxAA..21..381G"/>
    <hyperlink ref="N35978" r:id="rId21" display="http://vsolj.cetus-net.org/bulletin.html"/>
    <hyperlink ref="N50633" r:id="rId22" display="https://www.aavso.org/ejaavso"/>
    <hyperlink ref="AY18264" r:id="rId23" display="http://cdsbib.u-strasbg.fr/cgi-bin/cdsbib?1990RMxAA..21..381G"/>
    <hyperlink ref="N37858" r:id="rId24" display="https://www.aavso.org/ejaavso"/>
    <hyperlink ref="AX54280" r:id="rId25" display="http://cdsbib.u-strasbg.fr/cgi-bin/cdsbib?1990RMxAA..21..381G"/>
    <hyperlink ref="AX20849" r:id="rId26" display="http://cdsbib.u-strasbg.fr/cgi-bin/cdsbib?1990RMxAA..21..381G"/>
    <hyperlink ref="AX21583" r:id="rId27" display="http://cdsbib.u-strasbg.fr/cgi-bin/cdsbib?1990RMxAA..21..381G"/>
    <hyperlink ref="AX20771" r:id="rId28" display="http://cdsbib.u-strasbg.fr/cgi-bin/cdsbib?1990RMxAA..21..381G"/>
    <hyperlink ref="AY64864" r:id="rId29" display="http://cdsbib.u-strasbg.fr/cgi-bin/cdsbib?1990RMxAA..21..381G"/>
    <hyperlink ref="AY64865" r:id="rId30" display="http://cdsbib.u-strasbg.fr/cgi-bin/cdsbib?1990RMxAA..21..381G"/>
    <hyperlink ref="AY41706" r:id="rId31" display="http://cdsbib.u-strasbg.fr/cgi-bin/cdsbib?1990RMxAA..21..381G"/>
    <hyperlink ref="AY26238" r:id="rId32" display="http://cdsbib.u-strasbg.fr/cgi-bin/cdsbib?1990RMxAA..21..381G"/>
    <hyperlink ref="AY26245" r:id="rId33" display="http://cdsbib.u-strasbg.fr/cgi-bin/cdsbib?1990RMxAA..21..381G"/>
    <hyperlink ref="AX31137" r:id="rId34" display="http://cdsbib.u-strasbg.fr/cgi-bin/cdsbib?1990RMxAA..21..381G"/>
    <hyperlink ref="AX31634" r:id="rId35" display="http://cdsbib.u-strasbg.fr/cgi-bin/cdsbib?1990RMxAA..21..381G"/>
    <hyperlink ref="AX31660" r:id="rId36" display="http://cdsbib.u-strasbg.fr/cgi-bin/cdsbib?1990RMxAA..21..381G"/>
    <hyperlink ref="AX31615" r:id="rId37" display="http://cdsbib.u-strasbg.fr/cgi-bin/cdsbib?1990RMxAA..21..381G"/>
    <hyperlink ref="BI50636" r:id="rId38" display="http://cdsbib.u-strasbg.fr/cgi-bin/cdsbib?1990RMxAA..21..381G"/>
    <hyperlink ref="AT15722" r:id="rId39" display="http://cdsbib.u-strasbg.fr/cgi-bin/cdsbib?1990RMxAA..21..381G"/>
    <hyperlink ref="AU49534" r:id="rId40" display="http://cdsbib.u-strasbg.fr/cgi-bin/cdsbib?1990RMxAA..21..381G"/>
    <hyperlink ref="AU51014" r:id="rId41" display="http://cdsbib.u-strasbg.fr/cgi-bin/cdsbib?1990RMxAA..21..381G"/>
    <hyperlink ref="AU50945" r:id="rId42" display="http://cdsbib.u-strasbg.fr/cgi-bin/cdsbib?1990RMxAA..21..381G"/>
    <hyperlink ref="AT51032" r:id="rId43" display="http://cdsbib.u-strasbg.fr/cgi-bin/cdsbib?1990RMxAA..21..381G"/>
    <hyperlink ref="AU50668" r:id="rId44" display="http://cdsbib.u-strasbg.fr/cgi-bin/cdsbib?1990RMxAA..21..381G"/>
    <hyperlink ref="AU50773" r:id="rId45" display="http://cdsbib.u-strasbg.fr/cgi-bin/cdsbib?1990RMxAA..21..381G"/>
    <hyperlink ref="AU50669" r:id="rId46" display="http://cdsbib.u-strasbg.fr/cgi-bin/cdsbib?1990RMxAA..21..381G"/>
    <hyperlink ref="AT51033" r:id="rId47" display="http://cdsbib.u-strasbg.fr/cgi-bin/cdsbib?1990RMxAA..21..381G"/>
    <hyperlink ref="AU50774" r:id="rId48" display="http://cdsbib.u-strasbg.fr/cgi-bin/cdsbib?1990RMxAA..21..381G"/>
    <hyperlink ref="AU51126" r:id="rId49" display="http://cdsbib.u-strasbg.fr/cgi-bin/cdsbib?1990RMxAA..21..381G"/>
    <hyperlink ref="AT55573" r:id="rId50" display="http://cdsbib.u-strasbg.fr/cgi-bin/cdsbib?1990RMxAA..21..381G"/>
    <hyperlink ref="M53077" r:id="rId51" display="http://vsolj.cetus-net.org/bulletin.html"/>
    <hyperlink ref="M53070" r:id="rId52" display="http://vsolj.cetus-net.org/bulletin.html"/>
    <hyperlink ref="AU55584" r:id="rId53" display="http://cdsbib.u-strasbg.fr/cgi-bin/cdsbib?1990RMxAA..21..381G"/>
    <hyperlink ref="AU55588" r:id="rId54" display="http://cdsbib.u-strasbg.fr/cgi-bin/cdsbib?1990RMxAA..21..381G"/>
    <hyperlink ref="AU55585" r:id="rId55" display="http://cdsbib.u-strasbg.fr/cgi-bin/cdsbib?1990RMxAA..21..381G"/>
    <hyperlink ref="AW55573" r:id="rId56" display="http://cdsbib.u-strasbg.fr/cgi-bin/cdsbib?1990RMxAA..21..381G"/>
    <hyperlink ref="P53077" r:id="rId57" display="http://vsolj.cetus-net.org/bulletin.html"/>
    <hyperlink ref="P53070" r:id="rId58" display="http://vsolj.cetus-net.org/bulletin.html"/>
    <hyperlink ref="AX55584" r:id="rId59" display="http://cdsbib.u-strasbg.fr/cgi-bin/cdsbib?1990RMxAA..21..381G"/>
    <hyperlink ref="AX55588" r:id="rId60" display="http://cdsbib.u-strasbg.fr/cgi-bin/cdsbib?1990RMxAA..21..381G"/>
    <hyperlink ref="AX55585" r:id="rId61" display="http://cdsbib.u-strasbg.fr/cgi-bin/cdsbib?1990RMxAA..21..381G"/>
  </hyperlinks>
  <pageMargins left="0.75" right="0.75" top="1" bottom="1" header="0.5" footer="0.5"/>
  <headerFooter alignWithMargins="0"/>
  <drawing r:id="rId6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2024-01-17T03:18:30Z</dcterms:modified>
</cp:coreProperties>
</file>