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867E5C01-DFEF-41A0-8DC7-96F7B164C446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/>
  <c r="G22" i="1"/>
  <c r="K22" i="1"/>
  <c r="E23" i="1"/>
  <c r="F23" i="1"/>
  <c r="G23" i="1"/>
  <c r="K23" i="1"/>
  <c r="E24" i="1"/>
  <c r="F24" i="1"/>
  <c r="G24" i="1"/>
  <c r="K24" i="1"/>
  <c r="E25" i="1"/>
  <c r="F25" i="1"/>
  <c r="G25" i="1"/>
  <c r="K25" i="1"/>
  <c r="E26" i="1"/>
  <c r="F26" i="1"/>
  <c r="G26" i="1"/>
  <c r="K26" i="1"/>
  <c r="E27" i="1"/>
  <c r="F27" i="1"/>
  <c r="G27" i="1"/>
  <c r="K27" i="1"/>
  <c r="Q22" i="1"/>
  <c r="Q23" i="1"/>
  <c r="Q24" i="1"/>
  <c r="Q25" i="1"/>
  <c r="Q26" i="1"/>
  <c r="Q27" i="1"/>
  <c r="C9" i="1"/>
  <c r="E21" i="1"/>
  <c r="F21" i="1"/>
  <c r="G21" i="1"/>
  <c r="J21" i="1"/>
  <c r="D9" i="1"/>
  <c r="F16" i="1"/>
  <c r="F17" i="1" s="1"/>
  <c r="C17" i="1"/>
  <c r="Q21" i="1"/>
  <c r="C12" i="1"/>
  <c r="C11" i="1"/>
  <c r="O21" i="1" l="1"/>
  <c r="O22" i="1"/>
  <c r="O23" i="1"/>
  <c r="O25" i="1"/>
  <c r="C15" i="1"/>
  <c r="O26" i="1"/>
  <c r="O27" i="1"/>
  <c r="O24" i="1"/>
  <c r="C16" i="1"/>
  <c r="D18" i="1" s="1"/>
  <c r="C18" i="1" l="1"/>
  <c r="F18" i="1"/>
  <c r="F19" i="1" s="1"/>
</calcChain>
</file>

<file path=xl/sharedStrings.xml><?xml version="1.0" encoding="utf-8"?>
<sst xmlns="http://schemas.openxmlformats.org/spreadsheetml/2006/main" count="63" uniqueCount="50">
  <si>
    <t>OEJV 0211</t>
  </si>
  <si>
    <t>V1179 Cas</t>
  </si>
  <si>
    <t>V1179 Cas / GSC 4330-1539</t>
  </si>
  <si>
    <t>G4330-1539</t>
  </si>
  <si>
    <t>as of 2021-06-08</t>
  </si>
  <si>
    <t>OEJV 0083</t>
  </si>
  <si>
    <t>EA</t>
  </si>
  <si>
    <t>I</t>
  </si>
  <si>
    <t>II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</si>
  <si>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</si>
  <si>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</si>
  <si>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</si>
  <si>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</si>
  <si>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</si>
  <si>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</si>
  <si>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</si>
  <si>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</si>
  <si>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</si>
  <si>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</si>
  <si>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</si>
  <si>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</si>
  <si>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</si>
  <si>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</si>
  <si>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</si>
  <si>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</si>
  <si>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</si>
  <si>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</si>
  <si>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</si>
  <si>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</si>
  <si>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</si>
  <si>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</si>
  <si>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</si>
  <si>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</si>
  <si>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</si>
  <si>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</si>
  <si>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</si>
  <si>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</si>
  <si>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</si>
  <si>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</si>
  <si>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</si>
  <si>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</si>
  <si>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</si>
  <si>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</si>
  <si>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</si>
  <si>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</si>
  <si>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</si>
  <si>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pg</t>
  </si>
  <si>
    <t>vis</t>
  </si>
  <si>
    <t>PE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</si>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</sst>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5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name val="Arial"/>
      <family val="2"/>
    </font>
    <font>
      <b/>
      <sz val="10"/>
      <color indexed="17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i/>
      <sz val="10"/>
      <color indexed="20"/>
      <name val="Arial"/>
      <family val="2"/>
    </font>
    <font>
      <sz val="1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24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7">
    <xf numFmtId="0" fontId="0" fillId="0" borderId="0">
      <alignment vertical="top"/>
    </xf>
    <xf numFmtId="0" fontId="19" fillId="2" borderId="0" applyNumberFormat="0" applyBorder="0" applyAlignment="0" applyProtection="0"/>
    <xf numFmtId="0" fontId="19" fillId="3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5" borderId="0" applyNumberFormat="0" applyBorder="0" applyAlignment="0" applyProtection="0"/>
    <xf numFmtId="0" fontId="19" fillId="8" borderId="0" applyNumberFormat="0" applyBorder="0" applyAlignment="0" applyProtection="0"/>
    <xf numFmtId="0" fontId="19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9" borderId="0" applyNumberFormat="0" applyBorder="0" applyAlignment="0" applyProtection="0"/>
    <xf numFmtId="0" fontId="21" fillId="3" borderId="0" applyNumberFormat="0" applyBorder="0" applyAlignment="0" applyProtection="0"/>
    <xf numFmtId="0" fontId="22" fillId="20" borderId="1" applyNumberFormat="0" applyAlignment="0" applyProtection="0"/>
    <xf numFmtId="0" fontId="23" fillId="21" borderId="2" applyNumberFormat="0" applyAlignment="0" applyProtection="0"/>
    <xf numFmtId="3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24" fillId="0" borderId="0" applyNumberFormat="0" applyFill="0" applyBorder="0" applyAlignment="0" applyProtection="0"/>
    <xf numFmtId="2" fontId="34" fillId="0" borderId="0" applyFont="0" applyFill="0" applyBorder="0" applyAlignment="0" applyProtection="0"/>
    <xf numFmtId="0" fontId="25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6" fillId="0" borderId="3" applyNumberFormat="0" applyFill="0" applyAlignment="0" applyProtection="0"/>
    <xf numFmtId="0" fontId="26" fillId="0" borderId="0" applyNumberFormat="0" applyFill="0" applyBorder="0" applyAlignment="0" applyProtection="0"/>
    <xf numFmtId="0" fontId="27" fillId="7" borderId="1" applyNumberFormat="0" applyAlignment="0" applyProtection="0"/>
    <xf numFmtId="0" fontId="28" fillId="0" borderId="4" applyNumberFormat="0" applyFill="0" applyAlignment="0" applyProtection="0"/>
    <xf numFmtId="0" fontId="29" fillId="22" borderId="0" applyNumberFormat="0" applyBorder="0" applyAlignment="0" applyProtection="0"/>
    <xf numFmtId="0" fontId="6" fillId="0" borderId="0"/>
    <xf numFmtId="0" fontId="16" fillId="23" borderId="5" applyNumberFormat="0" applyFont="0" applyAlignment="0" applyProtection="0"/>
    <xf numFmtId="0" fontId="30" fillId="20" borderId="6" applyNumberFormat="0" applyAlignment="0" applyProtection="0"/>
    <xf numFmtId="0" fontId="31" fillId="0" borderId="0" applyNumberFormat="0" applyFill="0" applyBorder="0" applyAlignment="0" applyProtection="0"/>
    <xf numFmtId="0" fontId="34" fillId="0" borderId="7" applyNumberFormat="0" applyFont="0" applyFill="0" applyAlignment="0" applyProtection="0"/>
    <xf numFmtId="0" fontId="32" fillId="0" borderId="0" applyNumberFormat="0" applyFill="0" applyBorder="0" applyAlignment="0" applyProtection="0"/>
  </cellStyleXfs>
  <cellXfs count="44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7" fillId="0" borderId="0" xfId="0" applyFont="1" applyAlignment="1"/>
    <xf numFmtId="0" fontId="7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 applyAlignment="1">
      <alignment vertical="top"/>
    </xf>
    <xf numFmtId="0" fontId="13" fillId="0" borderId="0" xfId="0" applyFont="1" applyAlignment="1">
      <alignment horizontal="left"/>
    </xf>
    <xf numFmtId="0" fontId="15" fillId="0" borderId="8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1" fillId="0" borderId="0" xfId="0" applyFont="1" applyAlignment="1">
      <alignment horizontal="right"/>
    </xf>
    <xf numFmtId="0" fontId="16" fillId="0" borderId="5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6" fillId="0" borderId="5" xfId="0" applyFont="1" applyBorder="1" applyAlignment="1">
      <alignment vertical="center"/>
    </xf>
    <xf numFmtId="0" fontId="7" fillId="24" borderId="5" xfId="0" applyFont="1" applyFill="1" applyBorder="1" applyAlignment="1">
      <alignment vertical="center"/>
    </xf>
    <xf numFmtId="0" fontId="18" fillId="0" borderId="5" xfId="0" applyNumberFormat="1" applyFont="1" applyBorder="1" applyAlignment="1">
      <alignment horizontal="left" vertical="center"/>
    </xf>
    <xf numFmtId="0" fontId="16" fillId="0" borderId="5" xfId="0" applyNumberFormat="1" applyFont="1" applyBorder="1" applyAlignment="1">
      <alignment horizontal="left" vertical="center"/>
    </xf>
    <xf numFmtId="0" fontId="13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0" fontId="16" fillId="25" borderId="5" xfId="0" applyFont="1" applyFill="1" applyBorder="1" applyAlignment="1">
      <alignment vertical="center"/>
    </xf>
    <xf numFmtId="0" fontId="16" fillId="0" borderId="5" xfId="0" applyFont="1" applyFill="1" applyBorder="1" applyAlignment="1">
      <alignment vertical="center"/>
    </xf>
    <xf numFmtId="0" fontId="5" fillId="24" borderId="0" xfId="41" applyFont="1" applyFill="1" applyBorder="1" applyAlignment="1">
      <alignment vertical="center"/>
    </xf>
    <xf numFmtId="0" fontId="33" fillId="0" borderId="0" xfId="0" applyFont="1" applyAlignment="1"/>
    <xf numFmtId="0" fontId="33" fillId="0" borderId="0" xfId="0" applyFont="1" applyAlignment="1">
      <alignment horizontal="left"/>
    </xf>
    <xf numFmtId="0" fontId="0" fillId="0" borderId="0" xfId="0" applyAlignment="1">
      <alignment horizontal="right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" xfId="41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V1179 Cas - O-C Diagr.</a:t>
            </a:r>
          </a:p>
        </c:rich>
      </c:tx>
      <c:layout>
        <c:manualLayout>
          <c:xMode val="edge"/>
          <c:yMode val="edge"/>
          <c:x val="0.3669172932330827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35127795846455"/>
          <c:w val="0.82406015037593983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1E-4</c:v>
                  </c:pt>
                  <c:pt idx="2">
                    <c:v>1.2999999999999999E-3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2.5999999999999999E-3</c:v>
                  </c:pt>
                  <c:pt idx="6">
                    <c:v>2.9999999999999997E-4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1E-4</c:v>
                  </c:pt>
                  <c:pt idx="2">
                    <c:v>1.2999999999999999E-3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2.5999999999999999E-3</c:v>
                  </c:pt>
                  <c:pt idx="6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3731</c:v>
                </c:pt>
                <c:pt idx="2">
                  <c:v>3927.5</c:v>
                </c:pt>
                <c:pt idx="3">
                  <c:v>3988</c:v>
                </c:pt>
                <c:pt idx="4">
                  <c:v>3991</c:v>
                </c:pt>
                <c:pt idx="5">
                  <c:v>4008.5</c:v>
                </c:pt>
                <c:pt idx="6">
                  <c:v>4009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994-447E-91ED-BE16A5F412D3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1.2999999999999999E-3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2.5999999999999999E-3</c:v>
                  </c:pt>
                  <c:pt idx="6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1.2999999999999999E-3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2.5999999999999999E-3</c:v>
                  </c:pt>
                  <c:pt idx="6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3731</c:v>
                </c:pt>
                <c:pt idx="2">
                  <c:v>3927.5</c:v>
                </c:pt>
                <c:pt idx="3">
                  <c:v>3988</c:v>
                </c:pt>
                <c:pt idx="4">
                  <c:v>3991</c:v>
                </c:pt>
                <c:pt idx="5">
                  <c:v>4008.5</c:v>
                </c:pt>
                <c:pt idx="6">
                  <c:v>4009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994-447E-91ED-BE16A5F412D3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1.2999999999999999E-3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2.5999999999999999E-3</c:v>
                  </c:pt>
                  <c:pt idx="6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1.2999999999999999E-3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2.5999999999999999E-3</c:v>
                  </c:pt>
                  <c:pt idx="6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3731</c:v>
                </c:pt>
                <c:pt idx="2">
                  <c:v>3927.5</c:v>
                </c:pt>
                <c:pt idx="3">
                  <c:v>3988</c:v>
                </c:pt>
                <c:pt idx="4">
                  <c:v>3991</c:v>
                </c:pt>
                <c:pt idx="5">
                  <c:v>4008.5</c:v>
                </c:pt>
                <c:pt idx="6">
                  <c:v>4009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B994-447E-91ED-BE16A5F412D3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1.2999999999999999E-3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2.5999999999999999E-3</c:v>
                  </c:pt>
                  <c:pt idx="6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1.2999999999999999E-3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2.5999999999999999E-3</c:v>
                  </c:pt>
                  <c:pt idx="6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3731</c:v>
                </c:pt>
                <c:pt idx="2">
                  <c:v>3927.5</c:v>
                </c:pt>
                <c:pt idx="3">
                  <c:v>3988</c:v>
                </c:pt>
                <c:pt idx="4">
                  <c:v>3991</c:v>
                </c:pt>
                <c:pt idx="5">
                  <c:v>4008.5</c:v>
                </c:pt>
                <c:pt idx="6">
                  <c:v>4009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0.26540999984717928</c:v>
                </c:pt>
                <c:pt idx="2">
                  <c:v>0.27599499985080911</c:v>
                </c:pt>
                <c:pt idx="3">
                  <c:v>0.28446999984589638</c:v>
                </c:pt>
                <c:pt idx="4">
                  <c:v>0.28491999985271832</c:v>
                </c:pt>
                <c:pt idx="5">
                  <c:v>0.28277499984687893</c:v>
                </c:pt>
                <c:pt idx="6">
                  <c:v>0.28572999985044589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B994-447E-91ED-BE16A5F412D3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1.2999999999999999E-3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2.5999999999999999E-3</c:v>
                  </c:pt>
                  <c:pt idx="6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1.2999999999999999E-3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2.5999999999999999E-3</c:v>
                  </c:pt>
                  <c:pt idx="6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3731</c:v>
                </c:pt>
                <c:pt idx="2">
                  <c:v>3927.5</c:v>
                </c:pt>
                <c:pt idx="3">
                  <c:v>3988</c:v>
                </c:pt>
                <c:pt idx="4">
                  <c:v>3991</c:v>
                </c:pt>
                <c:pt idx="5">
                  <c:v>4008.5</c:v>
                </c:pt>
                <c:pt idx="6">
                  <c:v>4009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B994-447E-91ED-BE16A5F412D3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1.2999999999999999E-3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2.5999999999999999E-3</c:v>
                  </c:pt>
                  <c:pt idx="6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1.2999999999999999E-3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2.5999999999999999E-3</c:v>
                  </c:pt>
                  <c:pt idx="6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3731</c:v>
                </c:pt>
                <c:pt idx="2">
                  <c:v>3927.5</c:v>
                </c:pt>
                <c:pt idx="3">
                  <c:v>3988</c:v>
                </c:pt>
                <c:pt idx="4">
                  <c:v>3991</c:v>
                </c:pt>
                <c:pt idx="5">
                  <c:v>4008.5</c:v>
                </c:pt>
                <c:pt idx="6">
                  <c:v>4009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B994-447E-91ED-BE16A5F412D3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1.2999999999999999E-3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2.5999999999999999E-3</c:v>
                  </c:pt>
                  <c:pt idx="6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1.2999999999999999E-3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2.5999999999999999E-3</c:v>
                  </c:pt>
                  <c:pt idx="6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3731</c:v>
                </c:pt>
                <c:pt idx="2">
                  <c:v>3927.5</c:v>
                </c:pt>
                <c:pt idx="3">
                  <c:v>3988</c:v>
                </c:pt>
                <c:pt idx="4">
                  <c:v>3991</c:v>
                </c:pt>
                <c:pt idx="5">
                  <c:v>4008.5</c:v>
                </c:pt>
                <c:pt idx="6">
                  <c:v>4009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B994-447E-91ED-BE16A5F412D3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3731</c:v>
                </c:pt>
                <c:pt idx="2">
                  <c:v>3927.5</c:v>
                </c:pt>
                <c:pt idx="3">
                  <c:v>3988</c:v>
                </c:pt>
                <c:pt idx="4">
                  <c:v>3991</c:v>
                </c:pt>
                <c:pt idx="5">
                  <c:v>4008.5</c:v>
                </c:pt>
                <c:pt idx="6">
                  <c:v>4009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-5.8958896320959742E-6</c:v>
                </c:pt>
                <c:pt idx="1">
                  <c:v>0.26486927974211449</c:v>
                </c:pt>
                <c:pt idx="2">
                  <c:v>0.2788194196541055</c:v>
                </c:pt>
                <c:pt idx="3">
                  <c:v>0.28311450089927315</c:v>
                </c:pt>
                <c:pt idx="4">
                  <c:v>0.28332748013457076</c:v>
                </c:pt>
                <c:pt idx="5">
                  <c:v>0.28456985900713994</c:v>
                </c:pt>
                <c:pt idx="6">
                  <c:v>0.28460535554635624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B994-447E-91ED-BE16A5F412D3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3731</c:v>
                </c:pt>
                <c:pt idx="2">
                  <c:v>3927.5</c:v>
                </c:pt>
                <c:pt idx="3">
                  <c:v>3988</c:v>
                </c:pt>
                <c:pt idx="4">
                  <c:v>3991</c:v>
                </c:pt>
                <c:pt idx="5">
                  <c:v>4008.5</c:v>
                </c:pt>
                <c:pt idx="6">
                  <c:v>4009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B994-447E-91ED-BE16A5F412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10077528"/>
        <c:axId val="1"/>
      </c:scatterChart>
      <c:valAx>
        <c:axId val="71007752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631578947368418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1007752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503759398496242"/>
          <c:y val="0.92397937099967764"/>
          <c:w val="0.71428571428571419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1123950</xdr:colOff>
      <xdr:row>0</xdr:row>
      <xdr:rowOff>0</xdr:rowOff>
    </xdr:from>
    <xdr:to>
      <xdr:col>17</xdr:col>
      <xdr:colOff>76200</xdr:colOff>
      <xdr:row>19</xdr:row>
      <xdr:rowOff>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7A4C8AD8-D249-E079-13CF-4D7342C0C32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aavso.org/ejaavso" TargetMode="External"/><Relationship Id="rId18" Type="http://schemas.openxmlformats.org/officeDocument/2006/relationships/hyperlink" Target="http://cdsbib.u-strasbg.fr/cgi-bin/cdsbib?1990RMxAA..21..381G" TargetMode="External"/><Relationship Id="rId26" Type="http://schemas.openxmlformats.org/officeDocument/2006/relationships/hyperlink" Target="http://cdsbib.u-strasbg.fr/cgi-bin/cdsbib?1990RMxAA..21..381G" TargetMode="External"/><Relationship Id="rId39" Type="http://schemas.openxmlformats.org/officeDocument/2006/relationships/hyperlink" Target="http://cdsbib.u-strasbg.fr/cgi-bin/cdsbib?1990RMxAA..21..381G" TargetMode="External"/><Relationship Id="rId21" Type="http://schemas.openxmlformats.org/officeDocument/2006/relationships/hyperlink" Target="https://www.aavso.org/ejaavso" TargetMode="External"/><Relationship Id="rId34" Type="http://schemas.openxmlformats.org/officeDocument/2006/relationships/hyperlink" Target="http://cdsbib.u-strasbg.fr/cgi-bin/cdsbib?1990RMxAA..21..381G" TargetMode="External"/><Relationship Id="rId42" Type="http://schemas.openxmlformats.org/officeDocument/2006/relationships/hyperlink" Target="http://cdsbib.u-strasbg.fr/cgi-bin/cdsbib?1990RMxAA..21..381G" TargetMode="External"/><Relationship Id="rId47" Type="http://schemas.openxmlformats.org/officeDocument/2006/relationships/hyperlink" Target="http://cdsbib.u-strasbg.fr/cgi-bin/cdsbib?1990RMxAA..21..381G" TargetMode="External"/><Relationship Id="rId50" Type="http://schemas.openxmlformats.org/officeDocument/2006/relationships/hyperlink" Target="http://vsolj.cetus-net.org/bulletin.html" TargetMode="External"/><Relationship Id="rId55" Type="http://schemas.openxmlformats.org/officeDocument/2006/relationships/hyperlink" Target="http://cdsbib.u-strasbg.fr/cgi-bin/cdsbib?1990RMxAA..21..381G" TargetMode="External"/><Relationship Id="rId7" Type="http://schemas.openxmlformats.org/officeDocument/2006/relationships/hyperlink" Target="http://cdsbib.u-strasbg.fr/cgi-bin/cdsbib?1990RMxAA..21..381G" TargetMode="External"/><Relationship Id="rId2" Type="http://schemas.openxmlformats.org/officeDocument/2006/relationships/hyperlink" Target="http://vsolj.cetus-net.org/bulletin.html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vsolj.cetus-net.org/bulletin.html" TargetMode="External"/><Relationship Id="rId29" Type="http://schemas.openxmlformats.org/officeDocument/2006/relationships/hyperlink" Target="http://cdsbib.u-strasbg.fr/cgi-bin/cdsbib?1990RMxAA..21..381G" TargetMode="External"/><Relationship Id="rId41" Type="http://schemas.openxmlformats.org/officeDocument/2006/relationships/hyperlink" Target="http://cdsbib.u-strasbg.fr/cgi-bin/cdsbib?1990RMxAA..21..381G" TargetMode="External"/><Relationship Id="rId54" Type="http://schemas.openxmlformats.org/officeDocument/2006/relationships/hyperlink" Target="http://cdsbib.u-strasbg.fr/cgi-bin/cdsbib?1990RMxAA..21..381G" TargetMode="Externa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vsolj.cetus-net.org/bulletin.html" TargetMode="External"/><Relationship Id="rId11" Type="http://schemas.openxmlformats.org/officeDocument/2006/relationships/hyperlink" Target="http://cdsbib.u-strasbg.fr/cgi-bin/cdsbib?1990RMxAA..21..381G" TargetMode="External"/><Relationship Id="rId24" Type="http://schemas.openxmlformats.org/officeDocument/2006/relationships/hyperlink" Target="http://cdsbib.u-strasbg.fr/cgi-bin/cdsbib?1990RMxAA..21..381G" TargetMode="External"/><Relationship Id="rId32" Type="http://schemas.openxmlformats.org/officeDocument/2006/relationships/hyperlink" Target="http://cdsbib.u-strasbg.fr/cgi-bin/cdsbib?1990RMxAA..21..381G" TargetMode="External"/><Relationship Id="rId37" Type="http://schemas.openxmlformats.org/officeDocument/2006/relationships/hyperlink" Target="http://cdsbib.u-strasbg.fr/cgi-bin/cdsbib?1990RMxAA..21..381G" TargetMode="External"/><Relationship Id="rId40" Type="http://schemas.openxmlformats.org/officeDocument/2006/relationships/hyperlink" Target="http://cdsbib.u-strasbg.fr/cgi-bin/cdsbib?1990RMxAA..21..381G" TargetMode="External"/><Relationship Id="rId45" Type="http://schemas.openxmlformats.org/officeDocument/2006/relationships/hyperlink" Target="http://cdsbib.u-strasbg.fr/cgi-bin/cdsbib?1990RMxAA..21..381G" TargetMode="External"/><Relationship Id="rId53" Type="http://schemas.openxmlformats.org/officeDocument/2006/relationships/hyperlink" Target="http://cdsbib.u-strasbg.fr/cgi-bin/cdsbib?1990RMxAA..21..381G" TargetMode="External"/><Relationship Id="rId58" Type="http://schemas.openxmlformats.org/officeDocument/2006/relationships/hyperlink" Target="http://cdsbib.u-strasbg.fr/cgi-bin/cdsbib?1990RMxAA..21..381G" TargetMode="External"/><Relationship Id="rId5" Type="http://schemas.openxmlformats.org/officeDocument/2006/relationships/hyperlink" Target="https://www.aavso.org/ejaavso" TargetMode="External"/><Relationship Id="rId15" Type="http://schemas.openxmlformats.org/officeDocument/2006/relationships/hyperlink" Target="http://cdsbib.u-strasbg.fr/cgi-bin/cdsbib?1990RMxAA..21..381G" TargetMode="External"/><Relationship Id="rId23" Type="http://schemas.openxmlformats.org/officeDocument/2006/relationships/hyperlink" Target="https://www.aavso.org/ejaavso" TargetMode="External"/><Relationship Id="rId28" Type="http://schemas.openxmlformats.org/officeDocument/2006/relationships/hyperlink" Target="http://cdsbib.u-strasbg.fr/cgi-bin/cdsbib?1990RMxAA..21..381G" TargetMode="External"/><Relationship Id="rId36" Type="http://schemas.openxmlformats.org/officeDocument/2006/relationships/hyperlink" Target="http://cdsbib.u-strasbg.fr/cgi-bin/cdsbib?1990RMxAA..21..381G" TargetMode="External"/><Relationship Id="rId49" Type="http://schemas.openxmlformats.org/officeDocument/2006/relationships/hyperlink" Target="http://cdsbib.u-strasbg.fr/cgi-bin/cdsbib?1990RMxAA..21..381G" TargetMode="External"/><Relationship Id="rId57" Type="http://schemas.openxmlformats.org/officeDocument/2006/relationships/hyperlink" Target="http://vsolj.cetus-net.org/bulletin.html" TargetMode="External"/><Relationship Id="rId61" Type="http://schemas.openxmlformats.org/officeDocument/2006/relationships/drawing" Target="../drawings/drawing1.xm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31" Type="http://schemas.openxmlformats.org/officeDocument/2006/relationships/hyperlink" Target="http://cdsbib.u-strasbg.fr/cgi-bin/cdsbib?1990RMxAA..21..381G" TargetMode="External"/><Relationship Id="rId44" Type="http://schemas.openxmlformats.org/officeDocument/2006/relationships/hyperlink" Target="http://cdsbib.u-strasbg.fr/cgi-bin/cdsbib?1990RMxAA..21..381G" TargetMode="External"/><Relationship Id="rId52" Type="http://schemas.openxmlformats.org/officeDocument/2006/relationships/hyperlink" Target="http://cdsbib.u-strasbg.fr/cgi-bin/cdsbib?1990RMxAA..21..381G" TargetMode="External"/><Relationship Id="rId60" Type="http://schemas.openxmlformats.org/officeDocument/2006/relationships/hyperlink" Target="http://cdsbib.u-strasbg.fr/cgi-bin/cdsbib?1990RMxAA..21..381G" TargetMode="Externa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cdsbib.u-strasbg.fr/cgi-bin/cdsbib?1990RMxAA..21..381G" TargetMode="External"/><Relationship Id="rId22" Type="http://schemas.openxmlformats.org/officeDocument/2006/relationships/hyperlink" Target="http://cdsbib.u-strasbg.fr/cgi-bin/cdsbib?1990RMxAA..21..381G" TargetMode="External"/><Relationship Id="rId27" Type="http://schemas.openxmlformats.org/officeDocument/2006/relationships/hyperlink" Target="http://cdsbib.u-strasbg.fr/cgi-bin/cdsbib?1990RMxAA..21..381G" TargetMode="External"/><Relationship Id="rId30" Type="http://schemas.openxmlformats.org/officeDocument/2006/relationships/hyperlink" Target="http://cdsbib.u-strasbg.fr/cgi-bin/cdsbib?1990RMxAA..21..381G" TargetMode="External"/><Relationship Id="rId35" Type="http://schemas.openxmlformats.org/officeDocument/2006/relationships/hyperlink" Target="http://cdsbib.u-strasbg.fr/cgi-bin/cdsbib?1990RMxAA..21..381G" TargetMode="External"/><Relationship Id="rId43" Type="http://schemas.openxmlformats.org/officeDocument/2006/relationships/hyperlink" Target="http://cdsbib.u-strasbg.fr/cgi-bin/cdsbib?1990RMxAA..21..381G" TargetMode="External"/><Relationship Id="rId48" Type="http://schemas.openxmlformats.org/officeDocument/2006/relationships/hyperlink" Target="http://cdsbib.u-strasbg.fr/cgi-bin/cdsbib?1990RMxAA..21..381G" TargetMode="External"/><Relationship Id="rId56" Type="http://schemas.openxmlformats.org/officeDocument/2006/relationships/hyperlink" Target="http://vsolj.cetus-net.org/bulletin.html" TargetMode="External"/><Relationship Id="rId8" Type="http://schemas.openxmlformats.org/officeDocument/2006/relationships/hyperlink" Target="http://cdsbib.u-strasbg.fr/cgi-bin/cdsbib?1990RMxAA..21..381G" TargetMode="External"/><Relationship Id="rId51" Type="http://schemas.openxmlformats.org/officeDocument/2006/relationships/hyperlink" Target="http://vsolj.cetus-net.org/bulletin.html" TargetMode="External"/><Relationship Id="rId3" Type="http://schemas.openxmlformats.org/officeDocument/2006/relationships/hyperlink" Target="http://vsolj.cetus-net.org/bulletin.html" TargetMode="External"/><Relationship Id="rId12" Type="http://schemas.openxmlformats.org/officeDocument/2006/relationships/hyperlink" Target="http://cdsbib.u-strasbg.fr/cgi-bin/cdsbib?1990RMxAA..21..381G" TargetMode="External"/><Relationship Id="rId17" Type="http://schemas.openxmlformats.org/officeDocument/2006/relationships/hyperlink" Target="http://cdsbib.u-strasbg.fr/cgi-bin/cdsbib?1990RMxAA..21..381G" TargetMode="External"/><Relationship Id="rId25" Type="http://schemas.openxmlformats.org/officeDocument/2006/relationships/hyperlink" Target="http://cdsbib.u-strasbg.fr/cgi-bin/cdsbib?1990RMxAA..21..381G" TargetMode="External"/><Relationship Id="rId33" Type="http://schemas.openxmlformats.org/officeDocument/2006/relationships/hyperlink" Target="http://cdsbib.u-strasbg.fr/cgi-bin/cdsbib?1990RMxAA..21..381G" TargetMode="External"/><Relationship Id="rId38" Type="http://schemas.openxmlformats.org/officeDocument/2006/relationships/hyperlink" Target="http://cdsbib.u-strasbg.fr/cgi-bin/cdsbib?1990RMxAA..21..381G" TargetMode="External"/><Relationship Id="rId46" Type="http://schemas.openxmlformats.org/officeDocument/2006/relationships/hyperlink" Target="http://cdsbib.u-strasbg.fr/cgi-bin/cdsbib?1990RMxAA..21..381G" TargetMode="External"/><Relationship Id="rId59" Type="http://schemas.openxmlformats.org/officeDocument/2006/relationships/hyperlink" Target="http://cdsbib.u-strasbg.fr/cgi-bin/cdsbib?1990RMxAA..21..381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940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E11" sqref="E11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15" ht="20.25" x14ac:dyDescent="0.3">
      <c r="A1" s="1" t="s">
        <v>2</v>
      </c>
      <c r="F1" s="40" t="s">
        <v>1</v>
      </c>
      <c r="G1" s="30"/>
      <c r="H1" s="31"/>
      <c r="I1" s="32" t="s">
        <v>3</v>
      </c>
      <c r="J1" s="33"/>
      <c r="K1" s="34"/>
      <c r="L1" s="35"/>
      <c r="M1" s="38">
        <v>51489.714000000153</v>
      </c>
      <c r="N1" s="38">
        <v>1.66859</v>
      </c>
      <c r="O1" s="39" t="s">
        <v>6</v>
      </c>
    </row>
    <row r="2" spans="1:15" x14ac:dyDescent="0.2">
      <c r="A2" t="s">
        <v>32</v>
      </c>
      <c r="B2" t="s">
        <v>6</v>
      </c>
      <c r="C2" s="29"/>
      <c r="D2" s="3"/>
    </row>
    <row r="3" spans="1:15" ht="13.5" thickBot="1" x14ac:dyDescent="0.25"/>
    <row r="4" spans="1:15" ht="14.25" thickTop="1" thickBot="1" x14ac:dyDescent="0.25">
      <c r="A4" s="5" t="s">
        <v>9</v>
      </c>
      <c r="C4" s="27">
        <v>51489.714</v>
      </c>
      <c r="D4" s="28">
        <v>1.66859</v>
      </c>
      <c r="E4" s="41" t="s">
        <v>4</v>
      </c>
    </row>
    <row r="5" spans="1:15" ht="13.5" thickTop="1" x14ac:dyDescent="0.2">
      <c r="A5" s="9" t="s">
        <v>37</v>
      </c>
      <c r="B5" s="10"/>
      <c r="C5" s="11">
        <v>-9.5</v>
      </c>
      <c r="D5" s="10" t="s">
        <v>38</v>
      </c>
      <c r="E5" s="10"/>
    </row>
    <row r="6" spans="1:15" x14ac:dyDescent="0.2">
      <c r="A6" s="5" t="s">
        <v>10</v>
      </c>
    </row>
    <row r="7" spans="1:15" x14ac:dyDescent="0.2">
      <c r="A7" t="s">
        <v>11</v>
      </c>
      <c r="C7" s="43">
        <v>51489.714000000153</v>
      </c>
      <c r="D7" s="42" t="s">
        <v>5</v>
      </c>
    </row>
    <row r="8" spans="1:15" x14ac:dyDescent="0.2">
      <c r="A8" t="s">
        <v>12</v>
      </c>
      <c r="C8" s="43">
        <v>1.66859</v>
      </c>
      <c r="D8" s="42" t="s">
        <v>5</v>
      </c>
    </row>
    <row r="9" spans="1:15" x14ac:dyDescent="0.2">
      <c r="A9" s="24" t="s">
        <v>41</v>
      </c>
      <c r="B9" s="25">
        <v>21</v>
      </c>
      <c r="C9" s="22" t="str">
        <f>"F"&amp;B9</f>
        <v>F21</v>
      </c>
      <c r="D9" s="23" t="str">
        <f>"G"&amp;B9</f>
        <v>G21</v>
      </c>
    </row>
    <row r="10" spans="1:15" ht="13.5" thickBot="1" x14ac:dyDescent="0.25">
      <c r="A10" s="10"/>
      <c r="B10" s="10"/>
      <c r="C10" s="4" t="s">
        <v>28</v>
      </c>
      <c r="D10" s="4" t="s">
        <v>29</v>
      </c>
      <c r="E10" s="10"/>
    </row>
    <row r="11" spans="1:15" x14ac:dyDescent="0.2">
      <c r="A11" s="10" t="s">
        <v>24</v>
      </c>
      <c r="B11" s="10"/>
      <c r="C11" s="21">
        <f ca="1">INTERCEPT(INDIRECT($D$9):G992,INDIRECT($C$9):F992)</f>
        <v>-5.8958896320959742E-6</v>
      </c>
      <c r="D11" s="3"/>
      <c r="E11" s="10"/>
    </row>
    <row r="12" spans="1:15" x14ac:dyDescent="0.2">
      <c r="A12" s="10" t="s">
        <v>25</v>
      </c>
      <c r="B12" s="10"/>
      <c r="C12" s="21">
        <f ca="1">SLOPE(INDIRECT($D$9):G992,INDIRECT($C$9):F992)</f>
        <v>7.0993078432523893E-5</v>
      </c>
      <c r="D12" s="3"/>
      <c r="E12" s="10"/>
    </row>
    <row r="13" spans="1:15" x14ac:dyDescent="0.2">
      <c r="A13" s="10" t="s">
        <v>27</v>
      </c>
      <c r="B13" s="10"/>
      <c r="C13" s="3" t="s">
        <v>22</v>
      </c>
    </row>
    <row r="14" spans="1:15" x14ac:dyDescent="0.2">
      <c r="A14" s="10"/>
      <c r="B14" s="10"/>
      <c r="C14" s="10"/>
    </row>
    <row r="15" spans="1:15" x14ac:dyDescent="0.2">
      <c r="A15" s="12" t="s">
        <v>26</v>
      </c>
      <c r="B15" s="10"/>
      <c r="C15" s="13">
        <f ca="1">(C7+C11)+(C8+C12)*INT(MAX(F21:F3533))</f>
        <v>58179.375915355697</v>
      </c>
      <c r="E15" s="14" t="s">
        <v>43</v>
      </c>
      <c r="F15" s="36">
        <v>1</v>
      </c>
    </row>
    <row r="16" spans="1:15" x14ac:dyDescent="0.2">
      <c r="A16" s="16" t="s">
        <v>13</v>
      </c>
      <c r="B16" s="10"/>
      <c r="C16" s="17">
        <f ca="1">+C8+C12</f>
        <v>1.6686609930784326</v>
      </c>
      <c r="E16" s="14" t="s">
        <v>39</v>
      </c>
      <c r="F16" s="37">
        <f ca="1">NOW()+15018.5+$C$5/24</f>
        <v>60329.776497106483</v>
      </c>
    </row>
    <row r="17" spans="1:21" ht="13.5" thickBot="1" x14ac:dyDescent="0.25">
      <c r="A17" s="14" t="s">
        <v>36</v>
      </c>
      <c r="B17" s="10"/>
      <c r="C17" s="10">
        <f>COUNT(C21:C2191)</f>
        <v>7</v>
      </c>
      <c r="E17" s="14" t="s">
        <v>44</v>
      </c>
      <c r="F17" s="15">
        <f ca="1">ROUND(2*(F16-$C$7)/$C$8,0)/2+F15</f>
        <v>5299</v>
      </c>
    </row>
    <row r="18" spans="1:21" ht="14.25" thickTop="1" thickBot="1" x14ac:dyDescent="0.25">
      <c r="A18" s="16" t="s">
        <v>14</v>
      </c>
      <c r="B18" s="10"/>
      <c r="C18" s="19">
        <f ca="1">+C15</f>
        <v>58179.375915355697</v>
      </c>
      <c r="D18" s="20">
        <f ca="1">+C16</f>
        <v>1.6686609930784326</v>
      </c>
      <c r="E18" s="14" t="s">
        <v>45</v>
      </c>
      <c r="F18" s="23">
        <f ca="1">ROUND(2*(F16-$C$15)/$C$16,0)/2+F15</f>
        <v>1289.5</v>
      </c>
    </row>
    <row r="19" spans="1:21" ht="13.5" thickTop="1" x14ac:dyDescent="0.2">
      <c r="E19" s="14" t="s">
        <v>40</v>
      </c>
      <c r="F19" s="18">
        <f ca="1">+$C$15+$C$16*F18-15018.5-$C$5/24</f>
        <v>45313.010099263673</v>
      </c>
    </row>
    <row r="20" spans="1:21" ht="13.5" thickBot="1" x14ac:dyDescent="0.25">
      <c r="A20" s="4" t="s">
        <v>15</v>
      </c>
      <c r="B20" s="4" t="s">
        <v>16</v>
      </c>
      <c r="C20" s="4" t="s">
        <v>17</v>
      </c>
      <c r="D20" s="4" t="s">
        <v>21</v>
      </c>
      <c r="E20" s="4" t="s">
        <v>18</v>
      </c>
      <c r="F20" s="4" t="s">
        <v>19</v>
      </c>
      <c r="G20" s="4" t="s">
        <v>20</v>
      </c>
      <c r="H20" s="7" t="s">
        <v>46</v>
      </c>
      <c r="I20" s="7" t="s">
        <v>47</v>
      </c>
      <c r="J20" s="7" t="s">
        <v>48</v>
      </c>
      <c r="K20" s="7" t="s">
        <v>49</v>
      </c>
      <c r="L20" s="7" t="s">
        <v>33</v>
      </c>
      <c r="M20" s="7" t="s">
        <v>34</v>
      </c>
      <c r="N20" s="7" t="s">
        <v>35</v>
      </c>
      <c r="O20" s="7" t="s">
        <v>31</v>
      </c>
      <c r="P20" s="6" t="s">
        <v>30</v>
      </c>
      <c r="Q20" s="4" t="s">
        <v>23</v>
      </c>
      <c r="U20" s="26" t="s">
        <v>42</v>
      </c>
    </row>
    <row r="21" spans="1:21" x14ac:dyDescent="0.2">
      <c r="A21" t="s">
        <v>5</v>
      </c>
      <c r="B21" s="3"/>
      <c r="C21" s="8">
        <v>51489.714000000153</v>
      </c>
      <c r="D21" s="8" t="s">
        <v>22</v>
      </c>
      <c r="E21">
        <f>+(C21-C$7)/C$8</f>
        <v>0</v>
      </c>
      <c r="F21">
        <f>ROUND(2*E21,0)/2</f>
        <v>0</v>
      </c>
      <c r="G21">
        <f>+C21-(C$7+F21*C$8)</f>
        <v>0</v>
      </c>
      <c r="J21">
        <f>+G21</f>
        <v>0</v>
      </c>
      <c r="O21">
        <f ca="1">+C$11+C$12*$F21</f>
        <v>-5.8958896320959742E-6</v>
      </c>
      <c r="Q21" s="2">
        <f>+C21-15018.5</f>
        <v>36471.214000000153</v>
      </c>
    </row>
    <row r="22" spans="1:21" x14ac:dyDescent="0.2">
      <c r="A22" t="s">
        <v>0</v>
      </c>
      <c r="B22" s="3" t="s">
        <v>7</v>
      </c>
      <c r="C22" s="8">
        <v>57715.488700000002</v>
      </c>
      <c r="D22" s="8">
        <v>1E-4</v>
      </c>
      <c r="E22">
        <f t="shared" ref="E22:E27" si="0">+(C22-C$7)/C$8</f>
        <v>3731.1590624418513</v>
      </c>
      <c r="F22">
        <f t="shared" ref="F22:F27" si="1">ROUND(2*E22,0)/2</f>
        <v>3731</v>
      </c>
      <c r="G22">
        <f t="shared" ref="G22:G27" si="2">+C22-(C$7+F22*C$8)</f>
        <v>0.26540999984717928</v>
      </c>
      <c r="K22">
        <f t="shared" ref="K22:K27" si="3">+G22</f>
        <v>0.26540999984717928</v>
      </c>
      <c r="O22">
        <f t="shared" ref="O22:O27" ca="1" si="4">+C$11+C$12*$F22</f>
        <v>0.26486927974211449</v>
      </c>
      <c r="Q22" s="2">
        <f t="shared" ref="Q22:Q27" si="5">+C22-15018.5</f>
        <v>42696.988700000002</v>
      </c>
    </row>
    <row r="23" spans="1:21" x14ac:dyDescent="0.2">
      <c r="A23" t="s">
        <v>0</v>
      </c>
      <c r="B23" s="3" t="s">
        <v>8</v>
      </c>
      <c r="C23" s="8">
        <v>58043.377220000002</v>
      </c>
      <c r="D23" s="8">
        <v>1.2999999999999999E-3</v>
      </c>
      <c r="E23">
        <f t="shared" si="0"/>
        <v>3927.6654061212457</v>
      </c>
      <c r="F23">
        <f t="shared" si="1"/>
        <v>3927.5</v>
      </c>
      <c r="G23">
        <f t="shared" si="2"/>
        <v>0.27599499985080911</v>
      </c>
      <c r="K23">
        <f t="shared" si="3"/>
        <v>0.27599499985080911</v>
      </c>
      <c r="O23">
        <f t="shared" ca="1" si="4"/>
        <v>0.2788194196541055</v>
      </c>
      <c r="Q23" s="2">
        <f t="shared" si="5"/>
        <v>43024.877220000002</v>
      </c>
    </row>
    <row r="24" spans="1:21" x14ac:dyDescent="0.2">
      <c r="A24" t="s">
        <v>0</v>
      </c>
      <c r="B24" s="3" t="s">
        <v>7</v>
      </c>
      <c r="C24" s="8">
        <v>58144.33539</v>
      </c>
      <c r="D24" s="8">
        <v>2.0000000000000001E-4</v>
      </c>
      <c r="E24">
        <f t="shared" si="0"/>
        <v>3988.1704852599187</v>
      </c>
      <c r="F24">
        <f t="shared" si="1"/>
        <v>3988</v>
      </c>
      <c r="G24">
        <f t="shared" si="2"/>
        <v>0.28446999984589638</v>
      </c>
      <c r="K24">
        <f t="shared" si="3"/>
        <v>0.28446999984589638</v>
      </c>
      <c r="O24">
        <f t="shared" ca="1" si="4"/>
        <v>0.28311450089927315</v>
      </c>
      <c r="Q24" s="2">
        <f t="shared" si="5"/>
        <v>43125.83539</v>
      </c>
    </row>
    <row r="25" spans="1:21" x14ac:dyDescent="0.2">
      <c r="A25" t="s">
        <v>0</v>
      </c>
      <c r="B25" s="3" t="s">
        <v>7</v>
      </c>
      <c r="C25" s="8">
        <v>58149.341610000003</v>
      </c>
      <c r="D25" s="8">
        <v>1E-4</v>
      </c>
      <c r="E25">
        <f t="shared" si="0"/>
        <v>3991.1707549486996</v>
      </c>
      <c r="F25">
        <f t="shared" si="1"/>
        <v>3991</v>
      </c>
      <c r="G25">
        <f t="shared" si="2"/>
        <v>0.28491999985271832</v>
      </c>
      <c r="K25">
        <f t="shared" si="3"/>
        <v>0.28491999985271832</v>
      </c>
      <c r="O25">
        <f t="shared" ca="1" si="4"/>
        <v>0.28332748013457076</v>
      </c>
      <c r="Q25" s="2">
        <f t="shared" si="5"/>
        <v>43130.841610000003</v>
      </c>
    </row>
    <row r="26" spans="1:21" x14ac:dyDescent="0.2">
      <c r="A26" t="s">
        <v>0</v>
      </c>
      <c r="B26" s="3" t="s">
        <v>8</v>
      </c>
      <c r="C26" s="8">
        <v>58178.539790000003</v>
      </c>
      <c r="D26" s="8">
        <v>2.5999999999999999E-3</v>
      </c>
      <c r="E26">
        <f t="shared" si="0"/>
        <v>4008.669469432185</v>
      </c>
      <c r="F26">
        <f t="shared" si="1"/>
        <v>4008.5</v>
      </c>
      <c r="G26">
        <f t="shared" si="2"/>
        <v>0.28277499984687893</v>
      </c>
      <c r="K26">
        <f t="shared" si="3"/>
        <v>0.28277499984687893</v>
      </c>
      <c r="O26">
        <f t="shared" ca="1" si="4"/>
        <v>0.28456985900713994</v>
      </c>
      <c r="Q26" s="2">
        <f t="shared" si="5"/>
        <v>43160.039790000003</v>
      </c>
    </row>
    <row r="27" spans="1:21" x14ac:dyDescent="0.2">
      <c r="A27" t="s">
        <v>0</v>
      </c>
      <c r="B27" s="3" t="s">
        <v>7</v>
      </c>
      <c r="C27" s="8">
        <v>58179.377039999999</v>
      </c>
      <c r="D27" s="8">
        <v>2.9999999999999997E-4</v>
      </c>
      <c r="E27">
        <f t="shared" si="0"/>
        <v>4009.1712403884994</v>
      </c>
      <c r="F27">
        <f t="shared" si="1"/>
        <v>4009</v>
      </c>
      <c r="G27">
        <f t="shared" si="2"/>
        <v>0.28572999985044589</v>
      </c>
      <c r="K27">
        <f t="shared" si="3"/>
        <v>0.28572999985044589</v>
      </c>
      <c r="O27">
        <f t="shared" ca="1" si="4"/>
        <v>0.28460535554635624</v>
      </c>
      <c r="Q27" s="2">
        <f t="shared" si="5"/>
        <v>43160.877039999999</v>
      </c>
    </row>
    <row r="28" spans="1:21" x14ac:dyDescent="0.2">
      <c r="B28" s="3"/>
      <c r="C28" s="8"/>
      <c r="D28" s="8"/>
      <c r="Q28" s="2"/>
    </row>
    <row r="29" spans="1:21" x14ac:dyDescent="0.2">
      <c r="C29" s="8"/>
      <c r="D29" s="8"/>
      <c r="Q29" s="2"/>
    </row>
    <row r="30" spans="1:21" x14ac:dyDescent="0.2">
      <c r="C30" s="8"/>
      <c r="D30" s="8"/>
      <c r="Q30" s="2"/>
    </row>
    <row r="31" spans="1:21" x14ac:dyDescent="0.2">
      <c r="C31" s="8"/>
      <c r="D31" s="8"/>
      <c r="Q31" s="2"/>
    </row>
    <row r="32" spans="1:21" x14ac:dyDescent="0.2">
      <c r="C32" s="8"/>
      <c r="D32" s="8"/>
      <c r="Q32" s="2"/>
    </row>
    <row r="33" spans="3:17" x14ac:dyDescent="0.2">
      <c r="C33" s="8"/>
      <c r="D33" s="8"/>
      <c r="Q33" s="2"/>
    </row>
    <row r="34" spans="3:17" x14ac:dyDescent="0.2">
      <c r="C34" s="8"/>
      <c r="D34" s="8"/>
    </row>
    <row r="35" spans="3:17" x14ac:dyDescent="0.2">
      <c r="C35" s="8"/>
      <c r="D35" s="8"/>
    </row>
    <row r="36" spans="3:17" x14ac:dyDescent="0.2">
      <c r="C36" s="8"/>
      <c r="D36" s="8"/>
    </row>
    <row r="37" spans="3:17" x14ac:dyDescent="0.2">
      <c r="C37" s="8"/>
      <c r="D37" s="8"/>
    </row>
    <row r="38" spans="3:17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honeticPr fontId="8" type="noConversion"/>
  <hyperlinks>
    <hyperlink ref="S8" r:id="rId1" display="http://vsolj.cetus-net.org/bulletin.html"/>
    <hyperlink ref="S46379" r:id="rId2" display="http://vsolj.cetus-net.org/bulletin.html"/>
    <hyperlink ref="T8" r:id="rId3" display="http://vsolj.cetus-net.org/bulletin.html"/>
    <hyperlink ref="BE56084" r:id="rId4" display="http://cdsbib.u-strasbg.fr/cgi-bin/cdsbib?1990RMxAA..21..381G"/>
    <hyperlink ref="S5" r:id="rId5" display="https://www.aavso.org/ejaavso"/>
    <hyperlink ref="S12027" r:id="rId6" display="http://vsolj.cetus-net.org/bulletin.html"/>
    <hyperlink ref="BD1884" r:id="rId7" display="http://cdsbib.u-strasbg.fr/cgi-bin/cdsbib?1990RMxAA..21..381G"/>
    <hyperlink ref="BD1887" r:id="rId8" display="http://cdsbib.u-strasbg.fr/cgi-bin/cdsbib?1990RMxAA..21..381G"/>
    <hyperlink ref="BD1885" r:id="rId9" display="http://cdsbib.u-strasbg.fr/cgi-bin/cdsbib?1990RMxAA..21..381G"/>
    <hyperlink ref="BD1872" r:id="rId10" display="http://cdsbib.u-strasbg.fr/cgi-bin/cdsbib?1990RMxAA..21..381G"/>
    <hyperlink ref="BE1997" r:id="rId11" display="http://cdsbib.u-strasbg.fr/cgi-bin/cdsbib?1990RMxAA..21..381G"/>
    <hyperlink ref="BE1998" r:id="rId12" display="http://cdsbib.u-strasbg.fr/cgi-bin/cdsbib?1990RMxAA..21..381G"/>
    <hyperlink ref="S26317" r:id="rId13" display="https://www.aavso.org/ejaavso"/>
    <hyperlink ref="BE1" r:id="rId14" display="http://cdsbib.u-strasbg.fr/cgi-bin/cdsbib?1990RMxAA..21..381G"/>
    <hyperlink ref="BE49876" r:id="rId15" display="http://cdsbib.u-strasbg.fr/cgi-bin/cdsbib?1990RMxAA..21..381G"/>
    <hyperlink ref="BD49744" r:id="rId16" display="http://cdsbib.u-strasbg.fr/cgi-bin/cdsbib?1990RMxAA..21..381G"/>
    <hyperlink ref="BD49739" r:id="rId17" display="http://cdsbib.u-strasbg.fr/cgi-bin/cdsbib?1990RMxAA..21..381G"/>
    <hyperlink ref="BD49755" r:id="rId18" display="http://cdsbib.u-strasbg.fr/cgi-bin/cdsbib?1990RMxAA..21..381G"/>
    <hyperlink ref="BD49752" r:id="rId19" display="http://cdsbib.u-strasbg.fr/cgi-bin/cdsbib?1990RMxAA..21..381G"/>
    <hyperlink ref="U51025" r:id="rId20" display="http://vsolj.cetus-net.org/bulletin.html"/>
    <hyperlink ref="U1" r:id="rId21" display="https://www.aavso.org/ejaavso"/>
    <hyperlink ref="BG56116" r:id="rId22" display="http://cdsbib.u-strasbg.fr/cgi-bin/cdsbib?1990RMxAA..21..381G"/>
    <hyperlink ref="U52952" r:id="rId23" display="https://www.aavso.org/ejaavso"/>
    <hyperlink ref="BF1892" r:id="rId24" display="http://cdsbib.u-strasbg.fr/cgi-bin/cdsbib?1990RMxAA..21..381G"/>
    <hyperlink ref="BF1906" r:id="rId25" display="http://cdsbib.u-strasbg.fr/cgi-bin/cdsbib?1990RMxAA..21..381G"/>
    <hyperlink ref="BF1917" r:id="rId26" display="http://cdsbib.u-strasbg.fr/cgi-bin/cdsbib?1990RMxAA..21..381G"/>
    <hyperlink ref="BF1883" r:id="rId27" display="http://cdsbib.u-strasbg.fr/cgi-bin/cdsbib?1990RMxAA..21..381G"/>
    <hyperlink ref="BG2297" r:id="rId28" display="http://cdsbib.u-strasbg.fr/cgi-bin/cdsbib?1990RMxAA..21..381G"/>
    <hyperlink ref="BG2298" r:id="rId29" display="http://cdsbib.u-strasbg.fr/cgi-bin/cdsbib?1990RMxAA..21..381G"/>
    <hyperlink ref="BG50002" r:id="rId30" display="http://cdsbib.u-strasbg.fr/cgi-bin/cdsbib?1990RMxAA..21..381G"/>
    <hyperlink ref="BG56507" r:id="rId31" display="http://cdsbib.u-strasbg.fr/cgi-bin/cdsbib?1990RMxAA..21..381G"/>
    <hyperlink ref="BG1" r:id="rId32" display="http://cdsbib.u-strasbg.fr/cgi-bin/cdsbib?1990RMxAA..21..381G"/>
    <hyperlink ref="BF49750" r:id="rId33" display="http://cdsbib.u-strasbg.fr/cgi-bin/cdsbib?1990RMxAA..21..381G"/>
    <hyperlink ref="BF49799" r:id="rId34" display="http://cdsbib.u-strasbg.fr/cgi-bin/cdsbib?1990RMxAA..21..381G"/>
    <hyperlink ref="BF1" r:id="rId35" display="http://cdsbib.u-strasbg.fr/cgi-bin/cdsbib?1990RMxAA..21..381G"/>
    <hyperlink ref="BF49793" r:id="rId36" display="http://cdsbib.u-strasbg.fr/cgi-bin/cdsbib?1990RMxAA..21..381G"/>
    <hyperlink ref="BQ4" r:id="rId37" display="http://cdsbib.u-strasbg.fr/cgi-bin/cdsbib?1990RMxAA..21..381G"/>
    <hyperlink ref="BB43507" r:id="rId38" display="http://cdsbib.u-strasbg.fr/cgi-bin/cdsbib?1990RMxAA..21..381G"/>
    <hyperlink ref="BC46023" r:id="rId39" display="http://cdsbib.u-strasbg.fr/cgi-bin/cdsbib?1990RMxAA..21..381G"/>
    <hyperlink ref="BC19" r:id="rId40" display="http://cdsbib.u-strasbg.fr/cgi-bin/cdsbib?1990RMxAA..21..381G"/>
    <hyperlink ref="BC299" r:id="rId41" display="http://cdsbib.u-strasbg.fr/cgi-bin/cdsbib?1990RMxAA..21..381G"/>
    <hyperlink ref="BB26" r:id="rId42" display="http://cdsbib.u-strasbg.fr/cgi-bin/cdsbib?1990RMxAA..21..381G"/>
    <hyperlink ref="BC35" r:id="rId43" display="http://cdsbib.u-strasbg.fr/cgi-bin/cdsbib?1990RMxAA..21..381G"/>
    <hyperlink ref="BC40" r:id="rId44" display="http://cdsbib.u-strasbg.fr/cgi-bin/cdsbib?1990RMxAA..21..381G"/>
    <hyperlink ref="BC36" r:id="rId45" display="http://cdsbib.u-strasbg.fr/cgi-bin/cdsbib?1990RMxAA..21..381G"/>
    <hyperlink ref="BB27" r:id="rId46" display="http://cdsbib.u-strasbg.fr/cgi-bin/cdsbib?1990RMxAA..21..381G"/>
    <hyperlink ref="BC41" r:id="rId47" display="http://cdsbib.u-strasbg.fr/cgi-bin/cdsbib?1990RMxAA..21..381G"/>
    <hyperlink ref="BC37" r:id="rId48" display="http://cdsbib.u-strasbg.fr/cgi-bin/cdsbib?1990RMxAA..21..381G"/>
    <hyperlink ref="BB16298" r:id="rId49" display="http://cdsbib.u-strasbg.fr/cgi-bin/cdsbib?1990RMxAA..21..381G"/>
    <hyperlink ref="T2625" r:id="rId50" display="http://vsolj.cetus-net.org/bulletin.html"/>
    <hyperlink ref="T2618" r:id="rId51" display="http://vsolj.cetus-net.org/bulletin.html"/>
    <hyperlink ref="BC57777" r:id="rId52" display="http://cdsbib.u-strasbg.fr/cgi-bin/cdsbib?1990RMxAA..21..381G"/>
    <hyperlink ref="BC19650" r:id="rId53" display="http://cdsbib.u-strasbg.fr/cgi-bin/cdsbib?1990RMxAA..21..381G"/>
    <hyperlink ref="BC62881" r:id="rId54" display="http://cdsbib.u-strasbg.fr/cgi-bin/cdsbib?1990RMxAA..21..381G"/>
    <hyperlink ref="BE16298" r:id="rId55" display="http://cdsbib.u-strasbg.fr/cgi-bin/cdsbib?1990RMxAA..21..381G"/>
    <hyperlink ref="W2625" r:id="rId56" display="http://vsolj.cetus-net.org/bulletin.html"/>
    <hyperlink ref="W2618" r:id="rId57" display="http://vsolj.cetus-net.org/bulletin.html"/>
    <hyperlink ref="BF57777" r:id="rId58" display="http://cdsbib.u-strasbg.fr/cgi-bin/cdsbib?1990RMxAA..21..381G"/>
    <hyperlink ref="BF19650" r:id="rId59" display="http://cdsbib.u-strasbg.fr/cgi-bin/cdsbib?1990RMxAA..21..381G"/>
    <hyperlink ref="BF62881" r:id="rId60" display="http://cdsbib.u-strasbg.fr/cgi-bin/cdsbib?1990RMxAA..21..381G"/>
  </hyperlinks>
  <pageMargins left="0.75" right="0.75" top="1" bottom="1" header="0.5" footer="0.5"/>
  <headerFooter alignWithMargins="0"/>
  <drawing r:id="rId6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2024-01-20T05:38:09Z</dcterms:modified>
</cp:coreProperties>
</file>