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5CB261A-63F6-4161-BDC1-75E78BDAD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21" i="1"/>
  <c r="H21" i="1"/>
  <c r="E21" i="1"/>
  <c r="F21" i="1"/>
  <c r="D9" i="1"/>
  <c r="E9" i="1"/>
  <c r="F16" i="1"/>
  <c r="F17" i="1" s="1"/>
  <c r="C17" i="1"/>
  <c r="Q21" i="1"/>
  <c r="C11" i="1"/>
  <c r="C12" i="1"/>
  <c r="C16" i="1" l="1"/>
  <c r="D18" i="1" s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<sst xmlns="http://schemas.openxmlformats.org/spreadsheetml/2006/main" count="50" uniqueCount="46">
  <si>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</si>
  <si>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</si>
  <si>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</si>
  <si>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</si>
  <si>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</si>
  <si>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</si>
  <si>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</si>
  <si>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</si>
  <si>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</si>
  <si>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</si>
  <si>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</si>
  <si>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</si>
  <si>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</si>
  <si>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</si>
  <si>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</si>
  <si>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</si>
  <si>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</si>
  <si>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</si>
  <si>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</si>
  <si>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</si>
  <si>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</si>
  <si>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</si>
  <si>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</si>
  <si>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</si>
  <si>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</si>
  <si>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</si>
  <si>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</si>
  <si>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</si>
  <si>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</si>
  <si>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</si>
  <si>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</si>
  <si>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</si>
  <si>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</si>
  <si>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</si>
  <si>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</si>
  <si>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</si>
  <si>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</si>
  <si>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</si>
  <si>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</si>
  <si>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</si>
  <si>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</si>
  <si>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</si>
  <si>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6029</t>
  </si>
  <si>
    <t>I</t>
  </si>
  <si>
    <t>CCD</t>
  </si>
  <si>
    <t xml:space="preserve">ASAS J081045+2312.0 Cnc / GSC 1927-1182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</si>
</sst>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J081045+2312.0 Cnc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34-4632-B900-77A033F95D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-2.2626399993896484E-2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34-4632-B900-77A033F95D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34-4632-B900-77A033F95D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34-4632-B900-77A033F95D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34-4632-B900-77A033F95D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34-4632-B900-77A033F95D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34-4632-B900-77A033F95D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-2.2626399993896484E-2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34-4632-B900-77A033F95DD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34-4632-B900-77A033F95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13528"/>
        <c:axId val="1"/>
      </c:scatterChart>
      <c:valAx>
        <c:axId val="544513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1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DBF181-47D3-611A-12B8-8EBF768E0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30" sqref="E3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23</v>
      </c>
      <c r="C2" s="3"/>
      <c r="D2" s="3" t="s">
        <v>41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39</v>
      </c>
      <c r="D4" s="28" t="s">
        <v>39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 s="39">
        <v>54435.81</v>
      </c>
      <c r="D7" s="29" t="s">
        <v>40</v>
      </c>
    </row>
    <row r="8" spans="1:6" x14ac:dyDescent="0.2">
      <c r="A8" t="s">
        <v>3</v>
      </c>
      <c r="C8" s="39">
        <v>2.2199515999999999</v>
      </c>
      <c r="D8" s="29" t="s">
        <v>40</v>
      </c>
    </row>
    <row r="9" spans="1:6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-3.2139772718602963E-5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55998.633300000001</v>
      </c>
      <c r="E15" s="14" t="s">
        <v>36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2.2199194602272811</v>
      </c>
      <c r="E16" s="14" t="s">
        <v>32</v>
      </c>
      <c r="F16" s="15">
        <f ca="1">NOW()+15018.5+$C$5/24</f>
        <v>60338.691244444439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E17" s="14" t="s">
        <v>37</v>
      </c>
      <c r="F17" s="15">
        <f ca="1">ROUND(2*(F16-$C$7)/$C$8,0)/2+F15</f>
        <v>2660</v>
      </c>
    </row>
    <row r="18" spans="1:18" ht="14.25" thickTop="1" thickBot="1" x14ac:dyDescent="0.25">
      <c r="A18" s="16" t="s">
        <v>5</v>
      </c>
      <c r="B18" s="10"/>
      <c r="C18" s="19">
        <f ca="1">+C15</f>
        <v>55998.633300000001</v>
      </c>
      <c r="D18" s="20">
        <f ca="1">+C16</f>
        <v>2.2199194602272811</v>
      </c>
      <c r="E18" s="14" t="s">
        <v>38</v>
      </c>
      <c r="F18" s="23">
        <f ca="1">ROUND(2*(F16-$C$15)/$C$16,0)/2+F15</f>
        <v>1956</v>
      </c>
    </row>
    <row r="19" spans="1:18" ht="13.5" thickTop="1" x14ac:dyDescent="0.2">
      <c r="E19" s="14" t="s">
        <v>33</v>
      </c>
      <c r="F19" s="18">
        <f ca="1">+$C$15+$C$16*F18-15018.5-$C$5/24</f>
        <v>45322.691597537902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35</v>
      </c>
    </row>
    <row r="21" spans="1:18" x14ac:dyDescent="0.2">
      <c r="A21" t="s">
        <v>40</v>
      </c>
      <c r="C21" s="8">
        <f>C7</f>
        <v>54435.81</v>
      </c>
      <c r="D21" s="8"/>
      <c r="E21">
        <f>+(C21-C$7)/C$8</f>
        <v>0</v>
      </c>
      <c r="F21" s="36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39417.31</v>
      </c>
    </row>
    <row r="22" spans="1:18" x14ac:dyDescent="0.2">
      <c r="A22" s="37" t="s">
        <v>42</v>
      </c>
      <c r="B22" s="38" t="s">
        <v>43</v>
      </c>
      <c r="C22" s="37">
        <v>55998.633300000001</v>
      </c>
      <c r="D22" s="37">
        <v>1.2999999999999999E-3</v>
      </c>
      <c r="E22">
        <f>+(C22-C$7)/C$8</f>
        <v>703.98980770571927</v>
      </c>
      <c r="F22" s="36">
        <f>ROUND(2*E22,0)/2</f>
        <v>704</v>
      </c>
      <c r="G22">
        <f>+C22-(C$7+F22*C$8)</f>
        <v>-2.2626399993896484E-2</v>
      </c>
      <c r="I22">
        <f>+G22</f>
        <v>-2.2626399993896484E-2</v>
      </c>
      <c r="O22">
        <f ca="1">+C$11+C$12*$F22</f>
        <v>-2.2626399993896484E-2</v>
      </c>
      <c r="Q22" s="2">
        <f>+C22-15018.5</f>
        <v>40980.133300000001</v>
      </c>
    </row>
    <row r="23" spans="1:18" x14ac:dyDescent="0.2">
      <c r="A23" s="34"/>
      <c r="B23" s="35"/>
      <c r="C23" s="34"/>
      <c r="D23" s="34"/>
      <c r="Q23" s="2"/>
    </row>
    <row r="24" spans="1:18" x14ac:dyDescent="0.2">
      <c r="A24" s="34"/>
      <c r="B24" s="35"/>
      <c r="C24" s="34"/>
      <c r="D24" s="34"/>
      <c r="Q24" s="2"/>
    </row>
    <row r="25" spans="1:18" x14ac:dyDescent="0.2">
      <c r="A25" s="30"/>
      <c r="B25" s="31"/>
      <c r="C25" s="32"/>
      <c r="D25" s="33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2024-01-29T03:35:23Z</dcterms:modified>
</cp:coreProperties>
</file>